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redk\Documents\Fred\Berkel &amp; Slinge\seizoen 2023-2024\periodestand 2023-2024\"/>
    </mc:Choice>
  </mc:AlternateContent>
  <xr:revisionPtr revIDLastSave="0" documentId="13_ncr:1_{17BE0E21-7617-42CF-801A-FE6F5DFC52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tand  " sheetId="1" r:id="rId1"/>
    <sheet name="stand per periode uitgewerk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5" i="2" l="1"/>
  <c r="T9" i="2"/>
  <c r="J9" i="1"/>
  <c r="T45" i="2"/>
  <c r="T7" i="2" l="1"/>
  <c r="M80" i="2"/>
  <c r="M59" i="2"/>
  <c r="M9" i="2"/>
  <c r="F46" i="2"/>
  <c r="T46" i="2"/>
  <c r="F9" i="2"/>
  <c r="M4" i="2"/>
  <c r="T41" i="2"/>
  <c r="F41" i="2"/>
  <c r="T4" i="2"/>
  <c r="F4" i="2"/>
  <c r="M83" i="2"/>
  <c r="M82" i="2"/>
  <c r="M81" i="2"/>
  <c r="M79" i="2"/>
  <c r="M78" i="2"/>
  <c r="M77" i="2"/>
  <c r="F83" i="2"/>
  <c r="F82" i="2"/>
  <c r="F81" i="2"/>
  <c r="F80" i="2"/>
  <c r="F79" i="2"/>
  <c r="F78" i="2"/>
  <c r="M46" i="2"/>
  <c r="M45" i="2"/>
  <c r="M44" i="2"/>
  <c r="M43" i="2"/>
  <c r="M42" i="2"/>
  <c r="M41" i="2"/>
  <c r="L111" i="2"/>
  <c r="K111" i="2"/>
  <c r="J111" i="2"/>
  <c r="M110" i="2"/>
  <c r="M109" i="2"/>
  <c r="M108" i="2"/>
  <c r="M107" i="2"/>
  <c r="M106" i="2"/>
  <c r="M105" i="2"/>
  <c r="M104" i="2"/>
  <c r="L102" i="2"/>
  <c r="K102" i="2"/>
  <c r="J102" i="2"/>
  <c r="M101" i="2"/>
  <c r="M100" i="2"/>
  <c r="M99" i="2"/>
  <c r="M98" i="2"/>
  <c r="M97" i="2"/>
  <c r="M96" i="2"/>
  <c r="M95" i="2"/>
  <c r="L93" i="2"/>
  <c r="K93" i="2"/>
  <c r="J93" i="2"/>
  <c r="M92" i="2"/>
  <c r="M91" i="2"/>
  <c r="M90" i="2"/>
  <c r="M89" i="2"/>
  <c r="M88" i="2"/>
  <c r="M87" i="2"/>
  <c r="M86" i="2"/>
  <c r="L84" i="2"/>
  <c r="K84" i="2"/>
  <c r="J84" i="2"/>
  <c r="E111" i="2"/>
  <c r="D111" i="2"/>
  <c r="C111" i="2"/>
  <c r="F110" i="2"/>
  <c r="F109" i="2"/>
  <c r="F108" i="2"/>
  <c r="F107" i="2"/>
  <c r="F106" i="2"/>
  <c r="F105" i="2"/>
  <c r="F104" i="2"/>
  <c r="E102" i="2"/>
  <c r="D102" i="2"/>
  <c r="C102" i="2"/>
  <c r="F101" i="2"/>
  <c r="F100" i="2"/>
  <c r="F99" i="2"/>
  <c r="F98" i="2"/>
  <c r="F97" i="2"/>
  <c r="F96" i="2"/>
  <c r="F95" i="2"/>
  <c r="E93" i="2"/>
  <c r="D93" i="2"/>
  <c r="C93" i="2"/>
  <c r="F92" i="2"/>
  <c r="F91" i="2"/>
  <c r="F90" i="2"/>
  <c r="F89" i="2"/>
  <c r="F88" i="2"/>
  <c r="F87" i="2"/>
  <c r="F86" i="2"/>
  <c r="E84" i="2"/>
  <c r="D84" i="2"/>
  <c r="C84" i="2"/>
  <c r="F77" i="2"/>
  <c r="S74" i="2"/>
  <c r="R74" i="2"/>
  <c r="Q74" i="2"/>
  <c r="T73" i="2"/>
  <c r="T72" i="2"/>
  <c r="T71" i="2"/>
  <c r="T70" i="2"/>
  <c r="T69" i="2"/>
  <c r="T68" i="2"/>
  <c r="T67" i="2"/>
  <c r="S65" i="2"/>
  <c r="R65" i="2"/>
  <c r="Q65" i="2"/>
  <c r="T64" i="2"/>
  <c r="T63" i="2"/>
  <c r="T62" i="2"/>
  <c r="T61" i="2"/>
  <c r="T60" i="2"/>
  <c r="T59" i="2"/>
  <c r="T58" i="2"/>
  <c r="S56" i="2"/>
  <c r="R56" i="2"/>
  <c r="Q56" i="2"/>
  <c r="T55" i="2"/>
  <c r="T54" i="2"/>
  <c r="T53" i="2"/>
  <c r="T52" i="2"/>
  <c r="T51" i="2"/>
  <c r="T50" i="2"/>
  <c r="T49" i="2"/>
  <c r="S47" i="2"/>
  <c r="R47" i="2"/>
  <c r="Q47" i="2"/>
  <c r="T44" i="2"/>
  <c r="T43" i="2"/>
  <c r="T42" i="2"/>
  <c r="T40" i="2"/>
  <c r="L74" i="2"/>
  <c r="K74" i="2"/>
  <c r="J74" i="2"/>
  <c r="M73" i="2"/>
  <c r="M72" i="2"/>
  <c r="M71" i="2"/>
  <c r="M70" i="2"/>
  <c r="M69" i="2"/>
  <c r="M68" i="2"/>
  <c r="M67" i="2"/>
  <c r="L65" i="2"/>
  <c r="K65" i="2"/>
  <c r="J65" i="2"/>
  <c r="M64" i="2"/>
  <c r="M63" i="2"/>
  <c r="M62" i="2"/>
  <c r="M61" i="2"/>
  <c r="M60" i="2"/>
  <c r="M58" i="2"/>
  <c r="L56" i="2"/>
  <c r="K56" i="2"/>
  <c r="J56" i="2"/>
  <c r="M54" i="2"/>
  <c r="M53" i="2"/>
  <c r="M52" i="2"/>
  <c r="M51" i="2"/>
  <c r="M50" i="2"/>
  <c r="M49" i="2"/>
  <c r="L47" i="2"/>
  <c r="K47" i="2"/>
  <c r="J47" i="2"/>
  <c r="M40" i="2"/>
  <c r="E74" i="2"/>
  <c r="D74" i="2"/>
  <c r="C74" i="2"/>
  <c r="F73" i="2"/>
  <c r="F72" i="2"/>
  <c r="F71" i="2"/>
  <c r="F70" i="2"/>
  <c r="F69" i="2"/>
  <c r="F68" i="2"/>
  <c r="F67" i="2"/>
  <c r="E65" i="2"/>
  <c r="D65" i="2"/>
  <c r="C65" i="2"/>
  <c r="F64" i="2"/>
  <c r="F63" i="2"/>
  <c r="F62" i="2"/>
  <c r="F61" i="2"/>
  <c r="F60" i="2"/>
  <c r="F59" i="2"/>
  <c r="F58" i="2"/>
  <c r="E56" i="2"/>
  <c r="D56" i="2"/>
  <c r="C56" i="2"/>
  <c r="F55" i="2"/>
  <c r="F54" i="2"/>
  <c r="F53" i="2"/>
  <c r="F52" i="2"/>
  <c r="F51" i="2"/>
  <c r="F50" i="2"/>
  <c r="F49" i="2"/>
  <c r="E47" i="2"/>
  <c r="D47" i="2"/>
  <c r="C47" i="2"/>
  <c r="F45" i="2"/>
  <c r="F44" i="2"/>
  <c r="F43" i="2"/>
  <c r="F42" i="2"/>
  <c r="F40" i="2"/>
  <c r="S37" i="2"/>
  <c r="R37" i="2"/>
  <c r="Q37" i="2"/>
  <c r="T36" i="2"/>
  <c r="T35" i="2"/>
  <c r="T34" i="2"/>
  <c r="T33" i="2"/>
  <c r="T32" i="2"/>
  <c r="T31" i="2"/>
  <c r="T30" i="2"/>
  <c r="S28" i="2"/>
  <c r="R28" i="2"/>
  <c r="Q28" i="2"/>
  <c r="T27" i="2"/>
  <c r="T26" i="2"/>
  <c r="T25" i="2"/>
  <c r="T24" i="2"/>
  <c r="T23" i="2"/>
  <c r="T22" i="2"/>
  <c r="T21" i="2"/>
  <c r="S19" i="2"/>
  <c r="R19" i="2"/>
  <c r="Q19" i="2"/>
  <c r="T18" i="2"/>
  <c r="T17" i="2"/>
  <c r="T16" i="2"/>
  <c r="T15" i="2"/>
  <c r="T14" i="2"/>
  <c r="T13" i="2"/>
  <c r="T12" i="2"/>
  <c r="S10" i="2"/>
  <c r="R10" i="2"/>
  <c r="Q10" i="2"/>
  <c r="T8" i="2"/>
  <c r="T6" i="2"/>
  <c r="T5" i="2"/>
  <c r="T3" i="2"/>
  <c r="L37" i="2"/>
  <c r="K37" i="2"/>
  <c r="J37" i="2"/>
  <c r="M36" i="2"/>
  <c r="M35" i="2"/>
  <c r="M34" i="2"/>
  <c r="M33" i="2"/>
  <c r="M32" i="2"/>
  <c r="M31" i="2"/>
  <c r="M30" i="2"/>
  <c r="L28" i="2"/>
  <c r="K28" i="2"/>
  <c r="J28" i="2"/>
  <c r="M27" i="2"/>
  <c r="M26" i="2"/>
  <c r="M25" i="2"/>
  <c r="M24" i="2"/>
  <c r="M23" i="2"/>
  <c r="M22" i="2"/>
  <c r="M21" i="2"/>
  <c r="L19" i="2"/>
  <c r="K19" i="2"/>
  <c r="J19" i="2"/>
  <c r="M18" i="2"/>
  <c r="M17" i="2"/>
  <c r="M16" i="2"/>
  <c r="M15" i="2"/>
  <c r="M14" i="2"/>
  <c r="M13" i="2"/>
  <c r="M12" i="2"/>
  <c r="L10" i="2"/>
  <c r="K10" i="2"/>
  <c r="J10" i="2"/>
  <c r="M8" i="2"/>
  <c r="M7" i="2"/>
  <c r="M6" i="2"/>
  <c r="M5" i="2"/>
  <c r="M3" i="2"/>
  <c r="E37" i="2"/>
  <c r="D37" i="2"/>
  <c r="C37" i="2"/>
  <c r="F36" i="2"/>
  <c r="F35" i="2"/>
  <c r="F34" i="2"/>
  <c r="F33" i="2"/>
  <c r="F32" i="2"/>
  <c r="F31" i="2"/>
  <c r="F30" i="2"/>
  <c r="E28" i="2"/>
  <c r="D28" i="2"/>
  <c r="C28" i="2"/>
  <c r="F27" i="2"/>
  <c r="F26" i="2"/>
  <c r="F25" i="2"/>
  <c r="F24" i="2"/>
  <c r="F23" i="2"/>
  <c r="F22" i="2"/>
  <c r="F21" i="2"/>
  <c r="F13" i="2"/>
  <c r="F14" i="2"/>
  <c r="F15" i="2"/>
  <c r="F16" i="2"/>
  <c r="F17" i="2"/>
  <c r="F18" i="2"/>
  <c r="F12" i="2"/>
  <c r="F8" i="2"/>
  <c r="F7" i="2"/>
  <c r="F6" i="2"/>
  <c r="F5" i="2"/>
  <c r="F3" i="2"/>
  <c r="E19" i="2"/>
  <c r="D19" i="2"/>
  <c r="C19" i="2"/>
  <c r="E10" i="2"/>
  <c r="D10" i="2"/>
  <c r="C10" i="2"/>
  <c r="K21" i="1"/>
  <c r="K16" i="1"/>
  <c r="K19" i="1"/>
  <c r="K18" i="1"/>
  <c r="K22" i="1"/>
  <c r="K17" i="1"/>
  <c r="K15" i="1"/>
  <c r="K20" i="1"/>
  <c r="V18" i="1"/>
  <c r="V15" i="1"/>
  <c r="V17" i="1"/>
  <c r="V19" i="1"/>
  <c r="V16" i="1"/>
  <c r="V21" i="1"/>
  <c r="V22" i="1"/>
  <c r="V20" i="1"/>
  <c r="V8" i="1"/>
  <c r="V10" i="1"/>
  <c r="V11" i="1"/>
  <c r="V4" i="1"/>
  <c r="V7" i="1"/>
  <c r="V5" i="1"/>
  <c r="V6" i="1"/>
  <c r="V9" i="1"/>
  <c r="K7" i="1"/>
  <c r="K6" i="1"/>
  <c r="K8" i="1"/>
  <c r="K11" i="1"/>
  <c r="K4" i="1"/>
  <c r="K5" i="1"/>
  <c r="K10" i="1"/>
  <c r="K9" i="1"/>
  <c r="F74" i="2" l="1"/>
  <c r="U18" i="1" s="1"/>
  <c r="M111" i="2"/>
  <c r="U20" i="1" s="1"/>
  <c r="M102" i="2"/>
  <c r="J16" i="1" s="1"/>
  <c r="T28" i="2"/>
  <c r="J21" i="1" s="1"/>
  <c r="F111" i="2"/>
  <c r="U22" i="1" s="1"/>
  <c r="F93" i="2"/>
  <c r="U8" i="1" s="1"/>
  <c r="M74" i="2"/>
  <c r="U16" i="1" s="1"/>
  <c r="T65" i="2"/>
  <c r="J19" i="1" s="1"/>
  <c r="F102" i="2"/>
  <c r="J15" i="1" s="1"/>
  <c r="M65" i="2"/>
  <c r="J17" i="1" s="1"/>
  <c r="T74" i="2"/>
  <c r="U15" i="1" s="1"/>
  <c r="F10" i="2"/>
  <c r="J5" i="1" s="1"/>
  <c r="M28" i="2"/>
  <c r="J20" i="1" s="1"/>
  <c r="T37" i="2"/>
  <c r="U19" i="1" s="1"/>
  <c r="M37" i="2"/>
  <c r="U17" i="1" s="1"/>
  <c r="F37" i="2"/>
  <c r="U21" i="1" s="1"/>
  <c r="F65" i="2"/>
  <c r="J22" i="1" s="1"/>
  <c r="T19" i="2"/>
  <c r="U7" i="1" s="1"/>
  <c r="F56" i="2"/>
  <c r="U11" i="1" s="1"/>
  <c r="M19" i="2"/>
  <c r="U4" i="1" s="1"/>
  <c r="T56" i="2"/>
  <c r="U9" i="1" s="1"/>
  <c r="M93" i="2"/>
  <c r="U10" i="1" s="1"/>
  <c r="M56" i="2"/>
  <c r="U5" i="1" s="1"/>
  <c r="F19" i="2"/>
  <c r="U6" i="1" s="1"/>
  <c r="M84" i="2"/>
  <c r="J7" i="1" s="1"/>
  <c r="T47" i="2"/>
  <c r="J10" i="1" s="1"/>
  <c r="M47" i="2"/>
  <c r="J11" i="1" s="1"/>
  <c r="F47" i="2"/>
  <c r="T10" i="2"/>
  <c r="J4" i="1" s="1"/>
  <c r="M10" i="2"/>
  <c r="J8" i="1" s="1"/>
  <c r="F84" i="2"/>
  <c r="J6" i="1" s="1"/>
  <c r="F28" i="2"/>
  <c r="J18" i="1" s="1"/>
</calcChain>
</file>

<file path=xl/sharedStrings.xml><?xml version="1.0" encoding="utf-8"?>
<sst xmlns="http://schemas.openxmlformats.org/spreadsheetml/2006/main" count="536" uniqueCount="53">
  <si>
    <t>Per-2</t>
  </si>
  <si>
    <t>Per-1</t>
  </si>
  <si>
    <t>Stuupke 1</t>
  </si>
  <si>
    <t>Stuupke 3</t>
  </si>
  <si>
    <t>Stuupke 2</t>
  </si>
  <si>
    <t>Stuupke 4</t>
  </si>
  <si>
    <t>1e periode</t>
  </si>
  <si>
    <t>2e periode</t>
  </si>
  <si>
    <t>B1-klasse</t>
  </si>
  <si>
    <t>Periode stand</t>
  </si>
  <si>
    <t xml:space="preserve">              1e periode</t>
  </si>
  <si>
    <t xml:space="preserve">               2e periode</t>
  </si>
  <si>
    <t>Ronde 1 t/m 7</t>
  </si>
  <si>
    <t>Ronde 8 t/m 14</t>
  </si>
  <si>
    <t>Ronde 15 t/m 21</t>
  </si>
  <si>
    <t>Ronde 22 t/m 28</t>
  </si>
  <si>
    <t>3e periode</t>
  </si>
  <si>
    <t>4e periode</t>
  </si>
  <si>
    <t>Per-3</t>
  </si>
  <si>
    <t xml:space="preserve">              3e periode</t>
  </si>
  <si>
    <t xml:space="preserve">               4e periode</t>
  </si>
  <si>
    <t>6</t>
  </si>
  <si>
    <t>2</t>
  </si>
  <si>
    <t>4</t>
  </si>
  <si>
    <r>
      <t xml:space="preserve">Bij gelijk aantal punten in een periode, bepaalt het behaalde % caramboles, de plaats in de </t>
    </r>
    <r>
      <rPr>
        <b/>
        <sz val="11"/>
        <color theme="1"/>
        <rFont val="Calibri"/>
        <family val="2"/>
        <scheme val="minor"/>
      </rPr>
      <t>betreffende periode.</t>
    </r>
  </si>
  <si>
    <t xml:space="preserve"> </t>
  </si>
  <si>
    <t xml:space="preserve">Indien een team (niet de kampioen)  2 of meer perioden wint,  plaatst het als 2e geëindigde team ( niet de kampioen), in de 2e gewonnen periode </t>
  </si>
  <si>
    <t>pnt</t>
  </si>
  <si>
    <t>tcar</t>
  </si>
  <si>
    <t>gcar</t>
  </si>
  <si>
    <t>% car</t>
  </si>
  <si>
    <t>ronde</t>
  </si>
  <si>
    <t>totaal</t>
  </si>
  <si>
    <r>
      <t xml:space="preserve">Indien de kampioen een periode heeft gewonnen dan wordt het als 2e geëindigde team in diezelfde periode, </t>
    </r>
    <r>
      <rPr>
        <b/>
        <sz val="11"/>
        <color theme="1"/>
        <rFont val="Calibri"/>
        <family val="2"/>
        <scheme val="minor"/>
      </rPr>
      <t>de periodewinnaar.</t>
    </r>
  </si>
  <si>
    <t>3</t>
  </si>
  <si>
    <t>5</t>
  </si>
  <si>
    <t>1</t>
  </si>
  <si>
    <t>districtskampioen</t>
  </si>
  <si>
    <t>7</t>
  </si>
  <si>
    <t>8</t>
  </si>
  <si>
    <t>per-4</t>
  </si>
  <si>
    <t>Heeft dat team al een periode gewonnen dan komt het als 3e geëindigde team in aanmerking etc.</t>
  </si>
  <si>
    <t>Driehoek 4</t>
  </si>
  <si>
    <t>Driehoek 5</t>
  </si>
  <si>
    <t>Olde Molle 8</t>
  </si>
  <si>
    <t>Driesprong 10</t>
  </si>
  <si>
    <t>0</t>
  </si>
  <si>
    <t>De 4 periodewinnaars spelen op 11 mei voor 1 plaats in de gewestelijke tussenronde.</t>
  </si>
  <si>
    <t xml:space="preserve">van dat team, zich voor de wedstrijden op 11 mei. (etc.)                                                                                  </t>
  </si>
  <si>
    <t>t Stuupke 3</t>
  </si>
  <si>
    <t xml:space="preserve"> (2e tabblad is de uitgewerkte stand per periode )</t>
  </si>
  <si>
    <t>t Stuupke 2</t>
  </si>
  <si>
    <t>t Stuupke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</si>
</sst>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0" fillId="0" borderId="3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1" fillId="0" borderId="3" xfId="0" applyFont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4" xfId="0" applyFont="1" applyBorder="1"/>
    <xf numFmtId="49" fontId="3" fillId="3" borderId="8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7" xfId="0" applyBorder="1" applyAlignment="1">
      <alignment horizontal="center"/>
    </xf>
    <xf numFmtId="0" fontId="0" fillId="0" borderId="40" xfId="0" applyBorder="1"/>
    <xf numFmtId="0" fontId="0" fillId="0" borderId="22" xfId="0" applyBorder="1"/>
    <xf numFmtId="49" fontId="3" fillId="4" borderId="12" xfId="0" applyNumberFormat="1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49" fontId="3" fillId="2" borderId="63" xfId="0" applyNumberFormat="1" applyFont="1" applyFill="1" applyBorder="1" applyAlignment="1">
      <alignment horizontal="center"/>
    </xf>
    <xf numFmtId="49" fontId="3" fillId="2" borderId="64" xfId="0" applyNumberFormat="1" applyFont="1" applyFill="1" applyBorder="1" applyAlignment="1">
      <alignment horizontal="center"/>
    </xf>
    <xf numFmtId="49" fontId="3" fillId="2" borderId="62" xfId="0" applyNumberFormat="1" applyFont="1" applyFill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" fillId="3" borderId="39" xfId="0" applyFont="1" applyFill="1" applyBorder="1" applyAlignment="1">
      <alignment horizontal="left"/>
    </xf>
    <xf numFmtId="0" fontId="1" fillId="0" borderId="66" xfId="0" applyFont="1" applyBorder="1"/>
    <xf numFmtId="49" fontId="2" fillId="0" borderId="11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1" xfId="0" applyFont="1" applyBorder="1"/>
    <xf numFmtId="0" fontId="1" fillId="0" borderId="22" xfId="0" applyFont="1" applyBorder="1" applyAlignment="1">
      <alignment horizontal="center"/>
    </xf>
    <xf numFmtId="0" fontId="1" fillId="0" borderId="40" xfId="0" applyFont="1" applyBorder="1"/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 vertical="top"/>
    </xf>
    <xf numFmtId="0" fontId="1" fillId="7" borderId="21" xfId="0" applyFont="1" applyFill="1" applyBorder="1" applyAlignment="1">
      <alignment horizontal="left"/>
    </xf>
    <xf numFmtId="0" fontId="1" fillId="7" borderId="20" xfId="0" applyFont="1" applyFill="1" applyBorder="1" applyAlignment="1">
      <alignment horizontal="left"/>
    </xf>
    <xf numFmtId="0" fontId="1" fillId="7" borderId="39" xfId="0" applyFont="1" applyFill="1" applyBorder="1" applyAlignment="1">
      <alignment horizontal="left"/>
    </xf>
    <xf numFmtId="0" fontId="3" fillId="5" borderId="62" xfId="0" applyFont="1" applyFill="1" applyBorder="1" applyAlignment="1">
      <alignment horizontal="center"/>
    </xf>
    <xf numFmtId="0" fontId="3" fillId="5" borderId="63" xfId="0" applyFont="1" applyFill="1" applyBorder="1" applyAlignment="1">
      <alignment horizontal="center"/>
    </xf>
    <xf numFmtId="0" fontId="3" fillId="5" borderId="64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2" fontId="10" fillId="0" borderId="12" xfId="0" applyNumberFormat="1" applyFont="1" applyBorder="1" applyAlignment="1">
      <alignment horizontal="center"/>
    </xf>
    <xf numFmtId="2" fontId="10" fillId="6" borderId="12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1" fillId="7" borderId="19" xfId="0" applyFont="1" applyFill="1" applyBorder="1" applyAlignment="1">
      <alignment horizontal="left"/>
    </xf>
    <xf numFmtId="0" fontId="1" fillId="0" borderId="63" xfId="0" applyFont="1" applyBorder="1"/>
    <xf numFmtId="0" fontId="1" fillId="0" borderId="29" xfId="0" applyFont="1" applyBorder="1"/>
    <xf numFmtId="0" fontId="1" fillId="0" borderId="30" xfId="0" applyFont="1" applyBorder="1"/>
    <xf numFmtId="0" fontId="6" fillId="0" borderId="24" xfId="0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0" fillId="0" borderId="19" xfId="0" applyBorder="1"/>
    <xf numFmtId="0" fontId="6" fillId="0" borderId="4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57" xfId="0" applyBorder="1" applyAlignment="1">
      <alignment horizontal="center"/>
    </xf>
    <xf numFmtId="16" fontId="0" fillId="0" borderId="5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2" fontId="0" fillId="0" borderId="61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6" xfId="0" applyBorder="1" applyAlignment="1">
      <alignment horizontal="center"/>
    </xf>
    <xf numFmtId="16" fontId="0" fillId="0" borderId="15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16" fontId="0" fillId="0" borderId="50" xfId="0" applyNumberFormat="1" applyBorder="1" applyAlignment="1">
      <alignment horizontal="center"/>
    </xf>
    <xf numFmtId="0" fontId="0" fillId="0" borderId="3" xfId="0" applyBorder="1"/>
    <xf numFmtId="0" fontId="0" fillId="0" borderId="5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5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6" fillId="0" borderId="27" xfId="0" applyFont="1" applyBorder="1"/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16" fontId="0" fillId="0" borderId="8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/>
    <xf numFmtId="0" fontId="6" fillId="0" borderId="33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24" xfId="0" applyFont="1" applyBorder="1"/>
    <xf numFmtId="0" fontId="0" fillId="0" borderId="25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50" xfId="0" applyNumberFormat="1" applyBorder="1" applyAlignment="1">
      <alignment horizontal="center"/>
    </xf>
    <xf numFmtId="16" fontId="6" fillId="0" borderId="33" xfId="0" applyNumberFormat="1" applyFont="1" applyBorder="1" applyAlignment="1">
      <alignment horizontal="center"/>
    </xf>
    <xf numFmtId="0" fontId="11" fillId="0" borderId="0" xfId="0" applyFont="1"/>
    <xf numFmtId="0" fontId="6" fillId="0" borderId="18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0" fontId="1" fillId="2" borderId="62" xfId="0" applyFont="1" applyFill="1" applyBorder="1"/>
    <xf numFmtId="1" fontId="0" fillId="0" borderId="50" xfId="0" applyNumberFormat="1" applyBorder="1" applyAlignment="1">
      <alignment horizontal="center"/>
    </xf>
    <xf numFmtId="0" fontId="1" fillId="2" borderId="29" xfId="0" applyFont="1" applyFill="1" applyBorder="1"/>
    <xf numFmtId="0" fontId="5" fillId="0" borderId="14" xfId="0" applyFont="1" applyBorder="1"/>
    <xf numFmtId="2" fontId="0" fillId="0" borderId="37" xfId="0" applyNumberFormat="1" applyBorder="1" applyAlignment="1">
      <alignment horizontal="center"/>
    </xf>
    <xf numFmtId="0" fontId="1" fillId="2" borderId="19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/>
    </xf>
    <xf numFmtId="0" fontId="8" fillId="2" borderId="3" xfId="0" applyFont="1" applyFill="1" applyBorder="1"/>
    <xf numFmtId="0" fontId="1" fillId="2" borderId="21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8" fillId="4" borderId="27" xfId="0" applyFont="1" applyFill="1" applyBorder="1"/>
    <xf numFmtId="0" fontId="1" fillId="4" borderId="33" xfId="0" applyFont="1" applyFill="1" applyBorder="1" applyAlignment="1">
      <alignment horizontal="left"/>
    </xf>
    <xf numFmtId="0" fontId="8" fillId="5" borderId="3" xfId="0" applyFont="1" applyFill="1" applyBorder="1"/>
    <xf numFmtId="0" fontId="1" fillId="5" borderId="21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left"/>
    </xf>
    <xf numFmtId="0" fontId="1" fillId="5" borderId="33" xfId="0" applyFont="1" applyFill="1" applyBorder="1" applyAlignment="1">
      <alignment horizontal="left"/>
    </xf>
    <xf numFmtId="0" fontId="8" fillId="3" borderId="27" xfId="0" applyFont="1" applyFill="1" applyBorder="1"/>
    <xf numFmtId="0" fontId="1" fillId="3" borderId="33" xfId="0" applyFont="1" applyFill="1" applyBorder="1" applyAlignment="1">
      <alignment horizontal="left"/>
    </xf>
    <xf numFmtId="0" fontId="1" fillId="7" borderId="3" xfId="0" applyFont="1" applyFill="1" applyBorder="1"/>
    <xf numFmtId="0" fontId="1" fillId="7" borderId="33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" fillId="5" borderId="28" xfId="0" applyFont="1" applyFill="1" applyBorder="1"/>
    <xf numFmtId="0" fontId="1" fillId="5" borderId="18" xfId="0" quotePrefix="1" applyFont="1" applyFill="1" applyBorder="1" applyAlignment="1">
      <alignment horizontal="left"/>
    </xf>
    <xf numFmtId="0" fontId="1" fillId="5" borderId="63" xfId="0" applyFont="1" applyFill="1" applyBorder="1"/>
    <xf numFmtId="0" fontId="1" fillId="5" borderId="29" xfId="0" applyFont="1" applyFill="1" applyBorder="1"/>
    <xf numFmtId="2" fontId="10" fillId="0" borderId="8" xfId="0" applyNumberFormat="1" applyFont="1" applyBorder="1" applyAlignment="1">
      <alignment horizontal="center"/>
    </xf>
    <xf numFmtId="49" fontId="3" fillId="3" borderId="15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3" borderId="28" xfId="0" applyFont="1" applyFill="1" applyBorder="1"/>
    <xf numFmtId="0" fontId="1" fillId="3" borderId="21" xfId="0" quotePrefix="1" applyFont="1" applyFill="1" applyBorder="1" applyAlignment="1">
      <alignment horizontal="left"/>
    </xf>
    <xf numFmtId="0" fontId="1" fillId="3" borderId="29" xfId="0" applyFont="1" applyFill="1" applyBorder="1"/>
    <xf numFmtId="0" fontId="1" fillId="3" borderId="63" xfId="0" applyFont="1" applyFill="1" applyBorder="1"/>
    <xf numFmtId="0" fontId="1" fillId="4" borderId="21" xfId="0" quotePrefix="1" applyFont="1" applyFill="1" applyBorder="1" applyAlignment="1">
      <alignment horizontal="left"/>
    </xf>
    <xf numFmtId="0" fontId="1" fillId="7" borderId="28" xfId="0" quotePrefix="1" applyFont="1" applyFill="1" applyBorder="1"/>
    <xf numFmtId="0" fontId="1" fillId="7" borderId="63" xfId="0" quotePrefix="1" applyFont="1" applyFill="1" applyBorder="1"/>
    <xf numFmtId="0" fontId="1" fillId="7" borderId="29" xfId="0" quotePrefix="1" applyFont="1" applyFill="1" applyBorder="1"/>
    <xf numFmtId="0" fontId="1" fillId="4" borderId="29" xfId="0" applyFont="1" applyFill="1" applyBorder="1"/>
    <xf numFmtId="0" fontId="1" fillId="4" borderId="64" xfId="0" applyFont="1" applyFill="1" applyBorder="1"/>
    <xf numFmtId="0" fontId="0" fillId="0" borderId="0" xfId="0" applyAlignment="1">
      <alignment horizontal="left"/>
    </xf>
    <xf numFmtId="0" fontId="1" fillId="2" borderId="19" xfId="0" applyFont="1" applyFill="1" applyBorder="1"/>
    <xf numFmtId="0" fontId="1" fillId="5" borderId="18" xfId="0" applyFont="1" applyFill="1" applyBorder="1"/>
    <xf numFmtId="0" fontId="1" fillId="5" borderId="19" xfId="0" applyFont="1" applyFill="1" applyBorder="1"/>
    <xf numFmtId="0" fontId="1" fillId="5" borderId="3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5"/>
  <sheetViews>
    <sheetView tabSelected="1" topLeftCell="B9" zoomScale="180" zoomScaleNormal="180" zoomScaleSheetLayoutView="150" workbookViewId="0">
      <selection activeCell="Y16" sqref="Y16"/>
    </sheetView>
  </sheetViews>
  <sheetFormatPr defaultRowHeight="15" x14ac:dyDescent="0.25"/>
  <cols>
    <col min="1" max="1" width="5.7109375" bestFit="1" customWidth="1"/>
    <col min="2" max="2" width="13.28515625" customWidth="1"/>
    <col min="3" max="5" width="3.28515625" style="1" customWidth="1"/>
    <col min="6" max="6" width="4" style="1" bestFit="1" customWidth="1"/>
    <col min="7" max="9" width="3.28515625" style="1" customWidth="1"/>
    <col min="10" max="10" width="4.7109375" style="1" customWidth="1"/>
    <col min="11" max="12" width="5.7109375" style="1" customWidth="1"/>
    <col min="13" max="13" width="12.7109375" style="1" customWidth="1"/>
    <col min="14" max="20" width="3.28515625" style="1" customWidth="1"/>
    <col min="21" max="21" width="4.5703125" style="1" customWidth="1"/>
    <col min="22" max="22" width="5.7109375" style="1" bestFit="1" customWidth="1"/>
    <col min="23" max="23" width="5" style="1" customWidth="1"/>
    <col min="24" max="24" width="4.7109375" style="1" customWidth="1"/>
    <col min="25" max="26" width="4.85546875" customWidth="1"/>
  </cols>
  <sheetData>
    <row r="1" spans="1:27" ht="15.75" thickBot="1" x14ac:dyDescent="0.3">
      <c r="A1" s="30"/>
      <c r="B1" s="43" t="s">
        <v>9</v>
      </c>
      <c r="C1" s="207" t="s">
        <v>10</v>
      </c>
      <c r="D1" s="207"/>
      <c r="E1" s="207"/>
      <c r="F1" s="207"/>
      <c r="G1" s="207"/>
      <c r="H1" s="207"/>
      <c r="I1" s="207"/>
      <c r="J1" s="5"/>
      <c r="K1" s="6"/>
      <c r="L1" s="66"/>
      <c r="M1" s="43" t="s">
        <v>9</v>
      </c>
      <c r="N1" s="75" t="s">
        <v>11</v>
      </c>
      <c r="O1" s="75"/>
      <c r="P1" s="75"/>
      <c r="Q1" s="75"/>
      <c r="R1" s="75"/>
      <c r="S1" s="75"/>
      <c r="T1" s="75"/>
      <c r="U1" s="74"/>
      <c r="V1" s="8"/>
      <c r="W1" s="26"/>
    </row>
    <row r="2" spans="1:27" ht="15.75" thickBot="1" x14ac:dyDescent="0.3">
      <c r="A2" s="5" t="s">
        <v>1</v>
      </c>
      <c r="B2" s="2" t="s">
        <v>8</v>
      </c>
      <c r="C2" s="39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15">
        <v>7</v>
      </c>
      <c r="J2" s="72" t="s">
        <v>30</v>
      </c>
      <c r="K2" s="5" t="s">
        <v>27</v>
      </c>
      <c r="L2" s="5" t="s">
        <v>0</v>
      </c>
      <c r="M2" s="2" t="s">
        <v>8</v>
      </c>
      <c r="N2" s="3">
        <v>8</v>
      </c>
      <c r="O2" s="4">
        <v>9</v>
      </c>
      <c r="P2" s="4">
        <v>10</v>
      </c>
      <c r="Q2" s="4">
        <v>11</v>
      </c>
      <c r="R2" s="4">
        <v>12</v>
      </c>
      <c r="S2" s="4">
        <v>13</v>
      </c>
      <c r="T2" s="15">
        <v>14</v>
      </c>
      <c r="U2" s="72" t="s">
        <v>30</v>
      </c>
      <c r="V2" s="5" t="s">
        <v>27</v>
      </c>
      <c r="W2" s="26"/>
      <c r="Y2" s="1"/>
      <c r="Z2" s="1"/>
      <c r="AA2" s="1"/>
    </row>
    <row r="3" spans="1:27" ht="5.25" customHeight="1" thickBot="1" x14ac:dyDescent="0.3">
      <c r="A3" s="29"/>
      <c r="B3" s="17"/>
      <c r="C3" s="16"/>
      <c r="D3" s="7"/>
      <c r="E3" s="7"/>
      <c r="F3" s="7"/>
      <c r="G3" s="7"/>
      <c r="H3" s="7"/>
      <c r="I3" s="7"/>
      <c r="J3" s="17"/>
      <c r="K3" s="65"/>
      <c r="L3" s="67"/>
      <c r="M3" s="18"/>
      <c r="N3" s="16"/>
      <c r="O3" s="7"/>
      <c r="P3" s="7"/>
      <c r="Q3" s="7"/>
      <c r="R3" s="7"/>
      <c r="S3" s="7"/>
      <c r="T3" s="61"/>
      <c r="U3" s="17"/>
      <c r="V3" s="18"/>
      <c r="W3" s="26"/>
      <c r="Y3" s="1"/>
      <c r="Z3" s="1"/>
      <c r="AA3" s="1"/>
    </row>
    <row r="4" spans="1:27" ht="15.75" x14ac:dyDescent="0.25">
      <c r="A4" s="35">
        <v>1</v>
      </c>
      <c r="B4" s="166" t="s">
        <v>43</v>
      </c>
      <c r="C4" s="40" t="s">
        <v>23</v>
      </c>
      <c r="D4" s="10" t="s">
        <v>23</v>
      </c>
      <c r="E4" s="10" t="s">
        <v>21</v>
      </c>
      <c r="F4" s="10" t="s">
        <v>36</v>
      </c>
      <c r="G4" s="161">
        <v>6</v>
      </c>
      <c r="H4" s="10" t="s">
        <v>22</v>
      </c>
      <c r="I4" s="62" t="s">
        <v>21</v>
      </c>
      <c r="J4" s="48">
        <f>'stand per periode uitgewerkt'!T10</f>
        <v>93.00595238095238</v>
      </c>
      <c r="K4" s="47">
        <f t="shared" ref="K4:K11" si="0">C4+D4+E4+F4+G4+H4+I4</f>
        <v>29</v>
      </c>
      <c r="L4" s="68" t="s">
        <v>36</v>
      </c>
      <c r="M4" s="201" t="s">
        <v>45</v>
      </c>
      <c r="N4" s="12" t="s">
        <v>21</v>
      </c>
      <c r="O4" s="10" t="s">
        <v>23</v>
      </c>
      <c r="P4" s="10" t="s">
        <v>23</v>
      </c>
      <c r="Q4" s="10" t="s">
        <v>22</v>
      </c>
      <c r="R4" s="10" t="s">
        <v>21</v>
      </c>
      <c r="S4" s="10" t="s">
        <v>23</v>
      </c>
      <c r="T4" s="62" t="s">
        <v>23</v>
      </c>
      <c r="U4" s="48">
        <f>'stand per periode uitgewerkt'!M19</f>
        <v>93.019943019943014</v>
      </c>
      <c r="V4" s="38">
        <f t="shared" ref="V4:V11" si="1">N4+O4+P4+Q4+R4+S4+T4</f>
        <v>30</v>
      </c>
      <c r="X4"/>
    </row>
    <row r="5" spans="1:27" ht="15.75" x14ac:dyDescent="0.25">
      <c r="A5" s="36">
        <v>2</v>
      </c>
      <c r="B5" s="92" t="s">
        <v>42</v>
      </c>
      <c r="C5" s="41" t="s">
        <v>23</v>
      </c>
      <c r="D5" s="9" t="s">
        <v>22</v>
      </c>
      <c r="E5" s="116">
        <v>0</v>
      </c>
      <c r="F5" s="9" t="s">
        <v>21</v>
      </c>
      <c r="G5" s="9" t="s">
        <v>21</v>
      </c>
      <c r="H5" s="9" t="s">
        <v>23</v>
      </c>
      <c r="I5" s="44" t="s">
        <v>22</v>
      </c>
      <c r="J5" s="49">
        <f>'stand per periode uitgewerkt'!F10</f>
        <v>89.08355795148249</v>
      </c>
      <c r="K5" s="45">
        <f t="shared" si="0"/>
        <v>24</v>
      </c>
      <c r="L5" s="69" t="s">
        <v>22</v>
      </c>
      <c r="M5" s="204" t="s">
        <v>2</v>
      </c>
      <c r="N5" s="13" t="s">
        <v>22</v>
      </c>
      <c r="O5" s="9" t="s">
        <v>21</v>
      </c>
      <c r="P5" s="9" t="s">
        <v>22</v>
      </c>
      <c r="Q5" s="9" t="s">
        <v>23</v>
      </c>
      <c r="R5" s="9" t="s">
        <v>22</v>
      </c>
      <c r="S5" s="9" t="s">
        <v>21</v>
      </c>
      <c r="T5" s="44" t="s">
        <v>21</v>
      </c>
      <c r="U5" s="49">
        <f>'stand per periode uitgewerkt'!M56</f>
        <v>91.381668946648432</v>
      </c>
      <c r="V5" s="31">
        <f t="shared" si="1"/>
        <v>28</v>
      </c>
      <c r="X5"/>
    </row>
    <row r="6" spans="1:27" ht="15.75" x14ac:dyDescent="0.25">
      <c r="A6" s="36">
        <v>3</v>
      </c>
      <c r="B6" s="191" t="s">
        <v>3</v>
      </c>
      <c r="C6" s="41" t="s">
        <v>22</v>
      </c>
      <c r="D6" s="9" t="s">
        <v>22</v>
      </c>
      <c r="E6" s="9" t="s">
        <v>23</v>
      </c>
      <c r="F6" s="9" t="s">
        <v>22</v>
      </c>
      <c r="G6" s="9" t="s">
        <v>22</v>
      </c>
      <c r="H6" s="9" t="s">
        <v>23</v>
      </c>
      <c r="I6" s="44" t="s">
        <v>21</v>
      </c>
      <c r="J6" s="49">
        <f>'stand per periode uitgewerkt'!F84</f>
        <v>87.213997308209954</v>
      </c>
      <c r="K6" s="45">
        <f t="shared" si="0"/>
        <v>22</v>
      </c>
      <c r="L6" s="69" t="s">
        <v>34</v>
      </c>
      <c r="M6" s="93" t="s">
        <v>42</v>
      </c>
      <c r="N6" s="13" t="s">
        <v>23</v>
      </c>
      <c r="O6" s="9" t="s">
        <v>22</v>
      </c>
      <c r="P6" s="9" t="s">
        <v>46</v>
      </c>
      <c r="Q6" s="9" t="s">
        <v>23</v>
      </c>
      <c r="R6" s="9" t="s">
        <v>23</v>
      </c>
      <c r="S6" s="9" t="s">
        <v>21</v>
      </c>
      <c r="T6" s="44" t="s">
        <v>23</v>
      </c>
      <c r="U6" s="49">
        <f>'stand per periode uitgewerkt'!F19</f>
        <v>91.188251001335118</v>
      </c>
      <c r="V6" s="31">
        <f t="shared" si="1"/>
        <v>24</v>
      </c>
      <c r="W6"/>
      <c r="X6"/>
    </row>
    <row r="7" spans="1:27" ht="15.75" x14ac:dyDescent="0.25">
      <c r="A7" s="36">
        <v>4</v>
      </c>
      <c r="B7" s="92" t="s">
        <v>5</v>
      </c>
      <c r="C7" s="41" t="s">
        <v>22</v>
      </c>
      <c r="D7" s="162">
        <v>2</v>
      </c>
      <c r="E7" s="9" t="s">
        <v>22</v>
      </c>
      <c r="F7" s="9" t="s">
        <v>35</v>
      </c>
      <c r="G7" s="9" t="s">
        <v>23</v>
      </c>
      <c r="H7" s="9" t="s">
        <v>22</v>
      </c>
      <c r="I7" s="44" t="s">
        <v>23</v>
      </c>
      <c r="J7" s="49">
        <f>'stand per periode uitgewerkt'!M84</f>
        <v>90.166414523449319</v>
      </c>
      <c r="K7" s="45">
        <f t="shared" si="0"/>
        <v>21</v>
      </c>
      <c r="L7" s="69" t="s">
        <v>23</v>
      </c>
      <c r="M7" s="168" t="s">
        <v>43</v>
      </c>
      <c r="N7" s="13" t="s">
        <v>46</v>
      </c>
      <c r="O7" s="9" t="s">
        <v>22</v>
      </c>
      <c r="P7" s="9" t="s">
        <v>21</v>
      </c>
      <c r="Q7" s="9" t="s">
        <v>21</v>
      </c>
      <c r="R7" s="9" t="s">
        <v>23</v>
      </c>
      <c r="S7" s="9" t="s">
        <v>23</v>
      </c>
      <c r="T7" s="44" t="s">
        <v>46</v>
      </c>
      <c r="U7" s="49">
        <f>'stand per periode uitgewerkt'!T19</f>
        <v>86.328725038402453</v>
      </c>
      <c r="V7" s="31">
        <f t="shared" si="1"/>
        <v>22</v>
      </c>
      <c r="W7"/>
      <c r="X7"/>
    </row>
    <row r="8" spans="1:27" ht="15.75" x14ac:dyDescent="0.25">
      <c r="A8" s="36">
        <v>5</v>
      </c>
      <c r="B8" s="202" t="s">
        <v>45</v>
      </c>
      <c r="C8" s="41" t="s">
        <v>22</v>
      </c>
      <c r="D8" s="9" t="s">
        <v>23</v>
      </c>
      <c r="E8" s="9" t="s">
        <v>22</v>
      </c>
      <c r="F8" s="9" t="s">
        <v>23</v>
      </c>
      <c r="G8" s="9" t="s">
        <v>23</v>
      </c>
      <c r="H8" s="9" t="s">
        <v>23</v>
      </c>
      <c r="I8" s="44" t="s">
        <v>46</v>
      </c>
      <c r="J8" s="49">
        <f>'stand per periode uitgewerkt'!M10</f>
        <v>87.373004354136427</v>
      </c>
      <c r="K8" s="45">
        <f t="shared" si="0"/>
        <v>20</v>
      </c>
      <c r="L8" s="69" t="s">
        <v>35</v>
      </c>
      <c r="M8" s="192" t="s">
        <v>3</v>
      </c>
      <c r="N8" s="13" t="s">
        <v>22</v>
      </c>
      <c r="O8" s="9" t="s">
        <v>23</v>
      </c>
      <c r="P8" s="9" t="s">
        <v>23</v>
      </c>
      <c r="Q8" s="9" t="s">
        <v>23</v>
      </c>
      <c r="R8" s="9" t="s">
        <v>22</v>
      </c>
      <c r="S8" s="9" t="s">
        <v>22</v>
      </c>
      <c r="T8" s="44" t="s">
        <v>22</v>
      </c>
      <c r="U8" s="49">
        <f>'stand per periode uitgewerkt'!F93</f>
        <v>86.78010471204189</v>
      </c>
      <c r="V8" s="31">
        <f t="shared" si="1"/>
        <v>20</v>
      </c>
      <c r="W8"/>
      <c r="X8"/>
    </row>
    <row r="9" spans="1:27" ht="15.75" x14ac:dyDescent="0.25">
      <c r="A9" s="36">
        <v>7</v>
      </c>
      <c r="B9" s="92" t="s">
        <v>44</v>
      </c>
      <c r="C9" s="41" t="s">
        <v>22</v>
      </c>
      <c r="D9" s="9" t="s">
        <v>22</v>
      </c>
      <c r="E9" s="9" t="s">
        <v>23</v>
      </c>
      <c r="F9" s="9" t="s">
        <v>23</v>
      </c>
      <c r="G9" s="9" t="s">
        <v>22</v>
      </c>
      <c r="H9" s="9" t="s">
        <v>22</v>
      </c>
      <c r="I9" s="44" t="s">
        <v>23</v>
      </c>
      <c r="J9" s="49">
        <f>'stand per periode uitgewerkt'!F47</f>
        <v>81.616481774960377</v>
      </c>
      <c r="K9" s="45">
        <f t="shared" si="0"/>
        <v>20</v>
      </c>
      <c r="L9" s="69" t="s">
        <v>21</v>
      </c>
      <c r="M9" s="198" t="s">
        <v>4</v>
      </c>
      <c r="N9" s="13" t="s">
        <v>35</v>
      </c>
      <c r="O9" s="9" t="s">
        <v>22</v>
      </c>
      <c r="P9" s="9" t="s">
        <v>22</v>
      </c>
      <c r="Q9" s="9" t="s">
        <v>22</v>
      </c>
      <c r="R9" s="9" t="s">
        <v>22</v>
      </c>
      <c r="S9" s="9" t="s">
        <v>46</v>
      </c>
      <c r="T9" s="44" t="s">
        <v>23</v>
      </c>
      <c r="U9" s="49">
        <f>'stand per periode uitgewerkt'!T56</f>
        <v>83.913043478260875</v>
      </c>
      <c r="V9" s="31">
        <f t="shared" si="1"/>
        <v>17</v>
      </c>
      <c r="X9"/>
    </row>
    <row r="10" spans="1:27" ht="15.75" x14ac:dyDescent="0.25">
      <c r="A10" s="36">
        <v>6</v>
      </c>
      <c r="B10" s="199" t="s">
        <v>4</v>
      </c>
      <c r="C10" s="41" t="s">
        <v>23</v>
      </c>
      <c r="D10" s="9" t="s">
        <v>23</v>
      </c>
      <c r="E10" s="9" t="s">
        <v>23</v>
      </c>
      <c r="F10" s="9" t="s">
        <v>46</v>
      </c>
      <c r="G10" s="9" t="s">
        <v>46</v>
      </c>
      <c r="H10" s="9" t="s">
        <v>23</v>
      </c>
      <c r="I10" s="44" t="s">
        <v>22</v>
      </c>
      <c r="J10" s="49">
        <f>'stand per periode uitgewerkt'!T47</f>
        <v>88.192419825072889</v>
      </c>
      <c r="K10" s="45">
        <f t="shared" si="0"/>
        <v>18</v>
      </c>
      <c r="L10" s="69" t="s">
        <v>38</v>
      </c>
      <c r="M10" s="93" t="s">
        <v>5</v>
      </c>
      <c r="N10" s="13" t="s">
        <v>36</v>
      </c>
      <c r="O10" s="9" t="s">
        <v>46</v>
      </c>
      <c r="P10" s="9" t="s">
        <v>21</v>
      </c>
      <c r="Q10" s="9" t="s">
        <v>46</v>
      </c>
      <c r="R10" s="9" t="s">
        <v>23</v>
      </c>
      <c r="S10" s="9" t="s">
        <v>22</v>
      </c>
      <c r="T10" s="44" t="s">
        <v>22</v>
      </c>
      <c r="U10" s="49">
        <f>'stand per periode uitgewerkt'!M93</f>
        <v>85.604900459418062</v>
      </c>
      <c r="V10" s="31">
        <f t="shared" si="1"/>
        <v>15</v>
      </c>
      <c r="W10"/>
      <c r="X10"/>
    </row>
    <row r="11" spans="1:27" ht="16.5" thickBot="1" x14ac:dyDescent="0.3">
      <c r="A11" s="37">
        <v>8</v>
      </c>
      <c r="B11" s="205" t="s">
        <v>2</v>
      </c>
      <c r="C11" s="42" t="s">
        <v>23</v>
      </c>
      <c r="D11" s="11" t="s">
        <v>23</v>
      </c>
      <c r="E11" s="11" t="s">
        <v>22</v>
      </c>
      <c r="F11" s="11" t="s">
        <v>22</v>
      </c>
      <c r="G11" s="11" t="s">
        <v>46</v>
      </c>
      <c r="H11" s="11" t="s">
        <v>22</v>
      </c>
      <c r="I11" s="63" t="s">
        <v>46</v>
      </c>
      <c r="J11" s="50">
        <f>'stand per periode uitgewerkt'!M47</f>
        <v>84.903047091412745</v>
      </c>
      <c r="K11" s="46">
        <f t="shared" si="0"/>
        <v>14</v>
      </c>
      <c r="L11" s="70" t="s">
        <v>39</v>
      </c>
      <c r="M11" s="94" t="s">
        <v>44</v>
      </c>
      <c r="N11" s="14" t="s">
        <v>23</v>
      </c>
      <c r="O11" s="11" t="s">
        <v>23</v>
      </c>
      <c r="P11" s="11" t="s">
        <v>46</v>
      </c>
      <c r="Q11" s="11" t="s">
        <v>22</v>
      </c>
      <c r="R11" s="11" t="s">
        <v>46</v>
      </c>
      <c r="S11" s="11" t="s">
        <v>46</v>
      </c>
      <c r="T11" s="63" t="s">
        <v>22</v>
      </c>
      <c r="U11" s="50">
        <f>'stand per periode uitgewerkt'!F56</f>
        <v>73.261205564142202</v>
      </c>
      <c r="V11" s="32">
        <f t="shared" si="1"/>
        <v>12</v>
      </c>
      <c r="W11"/>
      <c r="X11"/>
    </row>
    <row r="12" spans="1:27" ht="15.75" thickBot="1" x14ac:dyDescent="0.3">
      <c r="A12" s="30"/>
      <c r="B12" s="79" t="s">
        <v>9</v>
      </c>
      <c r="C12" s="208" t="s">
        <v>19</v>
      </c>
      <c r="D12" s="209"/>
      <c r="E12" s="209"/>
      <c r="F12" s="209"/>
      <c r="G12" s="209"/>
      <c r="H12" s="209"/>
      <c r="I12" s="209"/>
      <c r="J12" s="5"/>
      <c r="K12" s="6"/>
      <c r="L12" s="71"/>
      <c r="M12" s="79" t="s">
        <v>9</v>
      </c>
      <c r="N12" s="76" t="s">
        <v>20</v>
      </c>
      <c r="O12" s="77"/>
      <c r="P12" s="77"/>
      <c r="Q12" s="77"/>
      <c r="R12" s="77"/>
      <c r="S12" s="77"/>
      <c r="T12" s="78"/>
      <c r="U12" s="64"/>
      <c r="V12" s="8"/>
      <c r="W12" s="26"/>
    </row>
    <row r="13" spans="1:27" ht="15.75" thickBot="1" x14ac:dyDescent="0.3">
      <c r="A13" s="5" t="s">
        <v>18</v>
      </c>
      <c r="B13" s="2" t="s">
        <v>8</v>
      </c>
      <c r="C13" s="19">
        <v>15</v>
      </c>
      <c r="D13" s="20">
        <v>16</v>
      </c>
      <c r="E13" s="20">
        <v>17</v>
      </c>
      <c r="F13" s="20">
        <v>18</v>
      </c>
      <c r="G13" s="20">
        <v>19</v>
      </c>
      <c r="H13" s="20">
        <v>20</v>
      </c>
      <c r="I13" s="20">
        <v>21</v>
      </c>
      <c r="J13" s="72" t="s">
        <v>30</v>
      </c>
      <c r="K13" s="5" t="s">
        <v>27</v>
      </c>
      <c r="L13" s="5" t="s">
        <v>40</v>
      </c>
      <c r="M13" s="2" t="s">
        <v>8</v>
      </c>
      <c r="N13" s="22">
        <v>22</v>
      </c>
      <c r="O13" s="20">
        <v>23</v>
      </c>
      <c r="P13" s="20">
        <v>24</v>
      </c>
      <c r="Q13" s="20">
        <v>25</v>
      </c>
      <c r="R13" s="20">
        <v>26</v>
      </c>
      <c r="S13" s="20">
        <v>27</v>
      </c>
      <c r="T13" s="73">
        <v>28</v>
      </c>
      <c r="U13" s="72" t="s">
        <v>30</v>
      </c>
      <c r="V13" s="21" t="s">
        <v>27</v>
      </c>
      <c r="W13" s="26"/>
    </row>
    <row r="14" spans="1:27" ht="5.25" customHeight="1" thickBot="1" x14ac:dyDescent="0.3">
      <c r="A14" s="29"/>
      <c r="B14" s="7"/>
      <c r="C14" s="7"/>
      <c r="D14" s="7"/>
      <c r="E14" s="7"/>
      <c r="F14" s="7"/>
      <c r="G14" s="7"/>
      <c r="H14" s="7"/>
      <c r="I14" s="7"/>
      <c r="J14" s="23"/>
      <c r="K14" s="65"/>
      <c r="L14" s="67"/>
      <c r="M14" s="27"/>
      <c r="N14" s="16"/>
      <c r="O14" s="7"/>
      <c r="P14" s="7"/>
      <c r="Q14" s="7"/>
      <c r="R14" s="7"/>
      <c r="S14" s="7"/>
      <c r="T14" s="61"/>
      <c r="U14" s="17"/>
      <c r="V14" s="17"/>
      <c r="W14" s="26"/>
    </row>
    <row r="15" spans="1:27" ht="15.75" x14ac:dyDescent="0.25">
      <c r="A15" s="35">
        <v>1</v>
      </c>
      <c r="B15" s="189" t="s">
        <v>3</v>
      </c>
      <c r="C15" s="12" t="s">
        <v>21</v>
      </c>
      <c r="D15" s="188" t="s">
        <v>23</v>
      </c>
      <c r="E15" s="34">
        <v>2</v>
      </c>
      <c r="F15" s="10" t="s">
        <v>22</v>
      </c>
      <c r="G15" s="10" t="s">
        <v>23</v>
      </c>
      <c r="H15" s="10" t="s">
        <v>23</v>
      </c>
      <c r="I15" s="62" t="s">
        <v>21</v>
      </c>
      <c r="J15" s="48">
        <f>'stand per periode uitgewerkt'!F102</f>
        <v>94.351732991014131</v>
      </c>
      <c r="K15" s="83">
        <f t="shared" ref="K15:K22" si="2">C15+D15+E15+F15+G15+H15+I15</f>
        <v>28</v>
      </c>
      <c r="L15" s="35">
        <v>1</v>
      </c>
      <c r="M15" s="196" t="s">
        <v>4</v>
      </c>
      <c r="N15" s="12" t="s">
        <v>21</v>
      </c>
      <c r="O15" s="10" t="s">
        <v>21</v>
      </c>
      <c r="P15" s="10" t="s">
        <v>23</v>
      </c>
      <c r="Q15" s="10" t="s">
        <v>21</v>
      </c>
      <c r="R15" s="10" t="s">
        <v>22</v>
      </c>
      <c r="S15" s="10" t="s">
        <v>22</v>
      </c>
      <c r="T15" s="62" t="s">
        <v>34</v>
      </c>
      <c r="U15" s="193">
        <f>'stand per periode uitgewerkt'!T74</f>
        <v>89.505247376311843</v>
      </c>
      <c r="V15" s="24">
        <f>N15+O15+P15+Q15+R15+S15+T15</f>
        <v>29</v>
      </c>
      <c r="W15"/>
      <c r="X15"/>
    </row>
    <row r="16" spans="1:27" ht="15.75" x14ac:dyDescent="0.25">
      <c r="A16" s="36">
        <v>2</v>
      </c>
      <c r="B16" s="93" t="s">
        <v>5</v>
      </c>
      <c r="C16" s="13" t="s">
        <v>22</v>
      </c>
      <c r="D16" s="116">
        <v>6</v>
      </c>
      <c r="E16" s="9" t="s">
        <v>21</v>
      </c>
      <c r="F16" s="9" t="s">
        <v>22</v>
      </c>
      <c r="G16" s="9" t="s">
        <v>22</v>
      </c>
      <c r="H16" s="9" t="s">
        <v>35</v>
      </c>
      <c r="I16" s="44" t="s">
        <v>23</v>
      </c>
      <c r="J16" s="49">
        <f>'stand per periode uitgewerkt'!M102</f>
        <v>93.984962406015043</v>
      </c>
      <c r="K16" s="84">
        <f t="shared" si="2"/>
        <v>27</v>
      </c>
      <c r="L16" s="36">
        <v>2</v>
      </c>
      <c r="M16" s="204" t="s">
        <v>2</v>
      </c>
      <c r="N16" s="13" t="s">
        <v>22</v>
      </c>
      <c r="O16" s="9" t="s">
        <v>22</v>
      </c>
      <c r="P16" s="9" t="s">
        <v>21</v>
      </c>
      <c r="Q16" s="9" t="s">
        <v>23</v>
      </c>
      <c r="R16" s="9" t="s">
        <v>23</v>
      </c>
      <c r="S16" s="9" t="s">
        <v>23</v>
      </c>
      <c r="T16" s="44" t="s">
        <v>21</v>
      </c>
      <c r="U16" s="89">
        <f>'stand per periode uitgewerkt'!M74</f>
        <v>95.102040816326522</v>
      </c>
      <c r="V16" s="25">
        <f>N16+O16+P16+Q16+R16+S16+T16</f>
        <v>28</v>
      </c>
      <c r="W16"/>
      <c r="X16"/>
    </row>
    <row r="17" spans="1:27" ht="15.75" x14ac:dyDescent="0.25">
      <c r="A17" s="36">
        <v>3</v>
      </c>
      <c r="B17" s="204" t="s">
        <v>2</v>
      </c>
      <c r="C17" s="13" t="s">
        <v>23</v>
      </c>
      <c r="D17" s="9" t="s">
        <v>46</v>
      </c>
      <c r="E17" s="9" t="s">
        <v>23</v>
      </c>
      <c r="F17" s="9" t="s">
        <v>23</v>
      </c>
      <c r="G17" s="9" t="s">
        <v>22</v>
      </c>
      <c r="H17" s="9" t="s">
        <v>23</v>
      </c>
      <c r="I17" s="44" t="s">
        <v>23</v>
      </c>
      <c r="J17" s="49">
        <f>'stand per periode uitgewerkt'!M65</f>
        <v>87.308228730822862</v>
      </c>
      <c r="K17" s="84">
        <f t="shared" si="2"/>
        <v>22</v>
      </c>
      <c r="L17" s="36">
        <v>3</v>
      </c>
      <c r="M17" s="203" t="s">
        <v>45</v>
      </c>
      <c r="N17" s="13" t="s">
        <v>23</v>
      </c>
      <c r="O17" s="9" t="s">
        <v>22</v>
      </c>
      <c r="P17" s="9" t="s">
        <v>22</v>
      </c>
      <c r="Q17" s="9" t="s">
        <v>22</v>
      </c>
      <c r="R17" s="9" t="s">
        <v>21</v>
      </c>
      <c r="S17" s="90" t="s">
        <v>21</v>
      </c>
      <c r="T17" s="44" t="s">
        <v>23</v>
      </c>
      <c r="U17" s="49">
        <f>'stand per periode uitgewerkt'!M37</f>
        <v>86.23481781376519</v>
      </c>
      <c r="V17" s="25">
        <f>N17+O17+P17+Q17+R17+S17+T17</f>
        <v>26</v>
      </c>
      <c r="W17" s="27"/>
      <c r="X17"/>
    </row>
    <row r="18" spans="1:27" ht="15.75" x14ac:dyDescent="0.25">
      <c r="A18" s="36">
        <v>4</v>
      </c>
      <c r="B18" s="93" t="s">
        <v>42</v>
      </c>
      <c r="C18" s="13" t="s">
        <v>46</v>
      </c>
      <c r="D18" s="9" t="s">
        <v>22</v>
      </c>
      <c r="E18" s="9" t="s">
        <v>22</v>
      </c>
      <c r="F18" s="9" t="s">
        <v>23</v>
      </c>
      <c r="G18" s="9" t="s">
        <v>23</v>
      </c>
      <c r="H18" s="9" t="s">
        <v>21</v>
      </c>
      <c r="I18" s="44" t="s">
        <v>22</v>
      </c>
      <c r="J18" s="49">
        <f>'stand per periode uitgewerkt'!F28</f>
        <v>88.416988416988417</v>
      </c>
      <c r="K18" s="84">
        <f t="shared" si="2"/>
        <v>20</v>
      </c>
      <c r="L18" s="36">
        <v>4</v>
      </c>
      <c r="M18" s="93" t="s">
        <v>44</v>
      </c>
      <c r="N18" s="13" t="s">
        <v>23</v>
      </c>
      <c r="O18" s="9" t="s">
        <v>23</v>
      </c>
      <c r="P18" s="9" t="s">
        <v>22</v>
      </c>
      <c r="Q18" s="9" t="s">
        <v>34</v>
      </c>
      <c r="R18" s="9" t="s">
        <v>46</v>
      </c>
      <c r="S18" s="9" t="s">
        <v>23</v>
      </c>
      <c r="T18" s="44" t="s">
        <v>34</v>
      </c>
      <c r="U18" s="88">
        <f>'stand per periode uitgewerkt'!F74</f>
        <v>86.789554531490026</v>
      </c>
      <c r="V18" s="25">
        <f>N18+O18+P18+Q18+R18+S18+T18</f>
        <v>20</v>
      </c>
      <c r="W18"/>
      <c r="X18"/>
    </row>
    <row r="19" spans="1:27" ht="15.75" x14ac:dyDescent="0.25">
      <c r="A19" s="36">
        <v>5</v>
      </c>
      <c r="B19" s="198" t="s">
        <v>4</v>
      </c>
      <c r="C19" s="13" t="s">
        <v>23</v>
      </c>
      <c r="D19" s="9" t="s">
        <v>22</v>
      </c>
      <c r="E19" s="9" t="s">
        <v>22</v>
      </c>
      <c r="F19" s="9" t="s">
        <v>22</v>
      </c>
      <c r="G19" s="9" t="s">
        <v>23</v>
      </c>
      <c r="H19" s="9" t="s">
        <v>22</v>
      </c>
      <c r="I19" s="44" t="s">
        <v>23</v>
      </c>
      <c r="J19" s="49">
        <f>'stand per periode uitgewerkt'!T65</f>
        <v>87.256371814092958</v>
      </c>
      <c r="K19" s="84">
        <f t="shared" si="2"/>
        <v>20</v>
      </c>
      <c r="L19" s="36">
        <v>5</v>
      </c>
      <c r="M19" s="168" t="s">
        <v>43</v>
      </c>
      <c r="N19" s="13" t="s">
        <v>22</v>
      </c>
      <c r="O19" s="9" t="s">
        <v>22</v>
      </c>
      <c r="P19" s="9" t="s">
        <v>21</v>
      </c>
      <c r="Q19" s="9" t="s">
        <v>36</v>
      </c>
      <c r="R19" s="9" t="s">
        <v>23</v>
      </c>
      <c r="S19" s="9" t="s">
        <v>23</v>
      </c>
      <c r="T19" s="44" t="s">
        <v>46</v>
      </c>
      <c r="U19" s="88">
        <f>'stand per periode uitgewerkt'!T37</f>
        <v>88.698140200286119</v>
      </c>
      <c r="V19" s="25">
        <f>N19+O19+P19+Q19+R19+S19+T19</f>
        <v>19</v>
      </c>
      <c r="W19"/>
      <c r="X19"/>
    </row>
    <row r="20" spans="1:27" ht="15.75" x14ac:dyDescent="0.25">
      <c r="A20" s="36">
        <v>6</v>
      </c>
      <c r="B20" s="203" t="s">
        <v>45</v>
      </c>
      <c r="C20" s="13" t="s">
        <v>23</v>
      </c>
      <c r="D20" s="9" t="s">
        <v>23</v>
      </c>
      <c r="E20" s="9" t="s">
        <v>23</v>
      </c>
      <c r="F20" s="9" t="s">
        <v>22</v>
      </c>
      <c r="G20" s="9" t="s">
        <v>34</v>
      </c>
      <c r="H20" s="9" t="s">
        <v>36</v>
      </c>
      <c r="I20" s="44" t="s">
        <v>46</v>
      </c>
      <c r="J20" s="49">
        <f>'stand per periode uitgewerkt'!M28</f>
        <v>85.345997286295798</v>
      </c>
      <c r="K20" s="84">
        <f t="shared" si="2"/>
        <v>18</v>
      </c>
      <c r="L20" s="36">
        <v>6</v>
      </c>
      <c r="M20" s="93" t="s">
        <v>5</v>
      </c>
      <c r="N20" s="13" t="s">
        <v>46</v>
      </c>
      <c r="O20" s="9" t="s">
        <v>23</v>
      </c>
      <c r="P20" s="9" t="s">
        <v>23</v>
      </c>
      <c r="Q20" s="9" t="s">
        <v>35</v>
      </c>
      <c r="R20" s="9" t="s">
        <v>23</v>
      </c>
      <c r="S20" s="9" t="s">
        <v>46</v>
      </c>
      <c r="T20" s="44" t="s">
        <v>22</v>
      </c>
      <c r="U20" s="49">
        <f>'stand per periode uitgewerkt'!M111</f>
        <v>85.779122541603641</v>
      </c>
      <c r="V20" s="25">
        <f>N20+O20+P20+Q20+R20+S20+T20</f>
        <v>19</v>
      </c>
      <c r="W20"/>
      <c r="X20"/>
    </row>
    <row r="21" spans="1:27" ht="15.75" x14ac:dyDescent="0.25">
      <c r="A21" s="36">
        <v>7</v>
      </c>
      <c r="B21" s="168" t="s">
        <v>43</v>
      </c>
      <c r="C21" s="13" t="s">
        <v>22</v>
      </c>
      <c r="D21" s="9" t="s">
        <v>36</v>
      </c>
      <c r="E21" s="187" t="s">
        <v>23</v>
      </c>
      <c r="F21" s="9" t="s">
        <v>23</v>
      </c>
      <c r="G21" s="9" t="s">
        <v>22</v>
      </c>
      <c r="H21" s="9" t="s">
        <v>22</v>
      </c>
      <c r="I21" s="44" t="s">
        <v>22</v>
      </c>
      <c r="J21" s="49">
        <f>'stand per periode uitgewerkt'!T28</f>
        <v>86.244204018547137</v>
      </c>
      <c r="K21" s="84">
        <f t="shared" si="2"/>
        <v>17</v>
      </c>
      <c r="L21" s="36">
        <v>7</v>
      </c>
      <c r="M21" s="93" t="s">
        <v>42</v>
      </c>
      <c r="N21" s="13" t="s">
        <v>22</v>
      </c>
      <c r="O21" s="9" t="s">
        <v>23</v>
      </c>
      <c r="P21" s="9" t="s">
        <v>46</v>
      </c>
      <c r="Q21" s="9" t="s">
        <v>46</v>
      </c>
      <c r="R21" s="9" t="s">
        <v>22</v>
      </c>
      <c r="S21" s="9" t="s">
        <v>22</v>
      </c>
      <c r="T21" s="44" t="s">
        <v>23</v>
      </c>
      <c r="U21" s="89">
        <f>'stand per periode uitgewerkt'!F37</f>
        <v>81.575603557814475</v>
      </c>
      <c r="V21" s="25">
        <f>N21+O21+P21+Q21+R21+S21+T21</f>
        <v>14</v>
      </c>
      <c r="W21"/>
      <c r="X21"/>
    </row>
    <row r="22" spans="1:27" ht="16.5" thickBot="1" x14ac:dyDescent="0.3">
      <c r="A22" s="37">
        <v>8</v>
      </c>
      <c r="B22" s="94" t="s">
        <v>44</v>
      </c>
      <c r="C22" s="14" t="s">
        <v>22</v>
      </c>
      <c r="D22" s="11" t="s">
        <v>35</v>
      </c>
      <c r="E22" s="11" t="s">
        <v>46</v>
      </c>
      <c r="F22" s="11" t="s">
        <v>23</v>
      </c>
      <c r="G22" s="11" t="s">
        <v>34</v>
      </c>
      <c r="H22" s="11" t="s">
        <v>46</v>
      </c>
      <c r="I22" s="63" t="s">
        <v>22</v>
      </c>
      <c r="J22" s="50">
        <f>'stand per periode uitgewerkt'!F65</f>
        <v>90.168970814132095</v>
      </c>
      <c r="K22" s="85">
        <f t="shared" si="2"/>
        <v>16</v>
      </c>
      <c r="L22" s="37">
        <v>8</v>
      </c>
      <c r="M22" s="210" t="s">
        <v>3</v>
      </c>
      <c r="N22" s="14" t="s">
        <v>23</v>
      </c>
      <c r="O22" s="11" t="s">
        <v>46</v>
      </c>
      <c r="P22" s="11" t="s">
        <v>46</v>
      </c>
      <c r="Q22" s="11" t="s">
        <v>34</v>
      </c>
      <c r="R22" s="11" t="s">
        <v>22</v>
      </c>
      <c r="S22" s="11" t="s">
        <v>22</v>
      </c>
      <c r="T22" s="63" t="s">
        <v>22</v>
      </c>
      <c r="U22" s="50">
        <f>'stand per periode uitgewerkt'!F111</f>
        <v>85.804816223067178</v>
      </c>
      <c r="V22" s="194">
        <f>N22+O22+P22+Q22+R22+S22+T22</f>
        <v>13</v>
      </c>
      <c r="W22"/>
      <c r="X22"/>
    </row>
    <row r="23" spans="1:27" ht="15.75" thickBot="1" x14ac:dyDescent="0.3">
      <c r="B23" s="173" t="s">
        <v>12</v>
      </c>
      <c r="C23" s="174" t="s">
        <v>6</v>
      </c>
      <c r="D23" s="53"/>
      <c r="E23" s="53"/>
      <c r="F23" s="53"/>
      <c r="G23" s="53"/>
      <c r="H23" s="53"/>
      <c r="I23" s="53"/>
      <c r="J23" s="175"/>
      <c r="K23" s="53"/>
      <c r="L23" s="176"/>
      <c r="M23" s="172" t="s">
        <v>43</v>
      </c>
      <c r="N23" s="171"/>
      <c r="O23" s="53"/>
      <c r="P23" s="53"/>
      <c r="Q23" s="53"/>
      <c r="R23" s="53"/>
      <c r="S23" s="53"/>
      <c r="T23" s="53"/>
      <c r="U23" s="53"/>
      <c r="V23" s="54"/>
      <c r="X23"/>
    </row>
    <row r="24" spans="1:27" ht="15.75" thickBot="1" x14ac:dyDescent="0.3">
      <c r="B24" s="177" t="s">
        <v>13</v>
      </c>
      <c r="C24" s="55" t="s">
        <v>7</v>
      </c>
      <c r="D24" s="56"/>
      <c r="E24" s="56"/>
      <c r="F24" s="56"/>
      <c r="G24" s="56"/>
      <c r="H24" s="56"/>
      <c r="I24" s="56"/>
      <c r="J24" s="56"/>
      <c r="K24" s="56"/>
      <c r="L24" s="178"/>
      <c r="M24" s="200" t="s">
        <v>52</v>
      </c>
      <c r="N24" s="56"/>
      <c r="O24" s="56"/>
      <c r="P24" s="56"/>
      <c r="Q24" s="56"/>
      <c r="R24" s="56"/>
      <c r="S24" s="56"/>
      <c r="T24" s="56"/>
      <c r="U24" s="56"/>
      <c r="V24" s="57"/>
      <c r="X24"/>
      <c r="AA24" s="156"/>
    </row>
    <row r="25" spans="1:27" ht="15.75" thickBot="1" x14ac:dyDescent="0.3">
      <c r="B25" s="179" t="s">
        <v>14</v>
      </c>
      <c r="C25" s="180" t="s">
        <v>16</v>
      </c>
      <c r="D25" s="181"/>
      <c r="E25" s="181"/>
      <c r="F25" s="181"/>
      <c r="G25" s="181"/>
      <c r="H25" s="181"/>
      <c r="I25" s="181"/>
      <c r="J25" s="181"/>
      <c r="K25" s="181"/>
      <c r="L25" s="182"/>
      <c r="M25" s="190" t="s">
        <v>49</v>
      </c>
      <c r="N25" s="86"/>
      <c r="O25" s="86"/>
      <c r="P25" s="86"/>
      <c r="Q25" s="86"/>
      <c r="R25" s="86"/>
      <c r="S25" s="86"/>
      <c r="T25" s="86"/>
      <c r="U25" s="86"/>
      <c r="V25" s="87"/>
      <c r="X25"/>
    </row>
    <row r="26" spans="1:27" ht="15.75" thickBot="1" x14ac:dyDescent="0.3">
      <c r="B26" s="183" t="s">
        <v>15</v>
      </c>
      <c r="C26" s="58" t="s">
        <v>17</v>
      </c>
      <c r="D26" s="59"/>
      <c r="E26" s="59"/>
      <c r="F26" s="59"/>
      <c r="G26" s="59"/>
      <c r="H26" s="59"/>
      <c r="I26" s="59"/>
      <c r="J26" s="59"/>
      <c r="K26" s="59"/>
      <c r="L26" s="184"/>
      <c r="M26" s="197" t="s">
        <v>51</v>
      </c>
      <c r="N26" s="59"/>
      <c r="O26" s="59"/>
      <c r="P26" s="59"/>
      <c r="Q26" s="59"/>
      <c r="R26" s="59"/>
      <c r="S26" s="59"/>
      <c r="T26" s="59"/>
      <c r="U26" s="59"/>
      <c r="V26" s="60"/>
      <c r="X26"/>
    </row>
    <row r="27" spans="1:27" ht="15.75" thickBot="1" x14ac:dyDescent="0.3">
      <c r="B27" s="185"/>
      <c r="C27" s="80" t="s">
        <v>37</v>
      </c>
      <c r="D27" s="81"/>
      <c r="E27" s="81"/>
      <c r="F27" s="81"/>
      <c r="G27" s="81"/>
      <c r="H27" s="81"/>
      <c r="I27" s="81"/>
      <c r="J27" s="81"/>
      <c r="K27" s="81"/>
      <c r="L27" s="186"/>
      <c r="M27" s="80" t="s">
        <v>45</v>
      </c>
      <c r="N27" s="91"/>
      <c r="O27" s="81"/>
      <c r="P27" s="81"/>
      <c r="Q27" s="81"/>
      <c r="R27" s="81"/>
      <c r="S27" s="81"/>
      <c r="T27" s="81"/>
      <c r="U27" s="81"/>
      <c r="V27" s="82"/>
      <c r="X27"/>
    </row>
    <row r="28" spans="1:27" ht="4.5" customHeight="1" x14ac:dyDescent="0.25"/>
    <row r="29" spans="1:27" x14ac:dyDescent="0.25">
      <c r="B29" s="206" t="s">
        <v>47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</row>
    <row r="30" spans="1:27" x14ac:dyDescent="0.25">
      <c r="B30" t="s">
        <v>24</v>
      </c>
    </row>
    <row r="31" spans="1:27" x14ac:dyDescent="0.25">
      <c r="B31" t="s">
        <v>33</v>
      </c>
    </row>
    <row r="32" spans="1:27" x14ac:dyDescent="0.25">
      <c r="B32" t="s">
        <v>41</v>
      </c>
    </row>
    <row r="33" spans="2:24" x14ac:dyDescent="0.25">
      <c r="B33" t="s">
        <v>26</v>
      </c>
    </row>
    <row r="34" spans="2:24" x14ac:dyDescent="0.25">
      <c r="B34" t="s">
        <v>48</v>
      </c>
    </row>
    <row r="35" spans="2:24" x14ac:dyDescent="0.25">
      <c r="B35" s="169" t="s">
        <v>50</v>
      </c>
      <c r="C35" s="51"/>
      <c r="D35" s="51"/>
      <c r="E35" s="51"/>
      <c r="F35" s="51"/>
      <c r="G35" s="52"/>
      <c r="H35" s="33"/>
      <c r="I35" s="195"/>
      <c r="J35" s="195"/>
      <c r="K35" s="33"/>
      <c r="S35"/>
      <c r="T35"/>
      <c r="U35"/>
      <c r="X35"/>
    </row>
  </sheetData>
  <sortState xmlns:xlrd2="http://schemas.microsoft.com/office/spreadsheetml/2017/richdata2" ref="M15:V22">
    <sortCondition descending="1" ref="V15:V22"/>
    <sortCondition descending="1" ref="U15:U22"/>
  </sortState>
  <mergeCells count="3">
    <mergeCell ref="B29:V29"/>
    <mergeCell ref="C1:I1"/>
    <mergeCell ref="C12:I12"/>
  </mergeCells>
  <phoneticPr fontId="4" type="noConversion"/>
  <pageMargins left="0.31496062992125984" right="0.2362204724409449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2E9C2-F053-4BF0-9C78-0BFB738A5517}">
  <dimension ref="A1:T111"/>
  <sheetViews>
    <sheetView topLeftCell="B32" zoomScale="150" zoomScaleNormal="150" workbookViewId="0">
      <selection activeCell="R36" sqref="R36"/>
    </sheetView>
  </sheetViews>
  <sheetFormatPr defaultRowHeight="15" x14ac:dyDescent="0.25"/>
  <cols>
    <col min="1" max="1" width="6.28515625" customWidth="1"/>
    <col min="2" max="2" width="12.140625" style="1" customWidth="1"/>
    <col min="3" max="4" width="6" style="1" customWidth="1"/>
    <col min="5" max="5" width="6" customWidth="1"/>
    <col min="6" max="6" width="6.42578125" style="1" customWidth="1"/>
    <col min="7" max="7" width="0.85546875" customWidth="1"/>
    <col min="8" max="8" width="6.28515625" customWidth="1"/>
    <col min="9" max="9" width="13.28515625" bestFit="1" customWidth="1"/>
    <col min="10" max="12" width="6" customWidth="1"/>
    <col min="13" max="13" width="6.5703125" customWidth="1"/>
    <col min="14" max="14" width="0.85546875" customWidth="1"/>
    <col min="15" max="15" width="6.28515625" customWidth="1"/>
    <col min="16" max="16" width="12.140625" customWidth="1"/>
    <col min="17" max="19" width="6" customWidth="1"/>
    <col min="20" max="20" width="6.28515625" customWidth="1"/>
    <col min="21" max="21" width="0.85546875" customWidth="1"/>
  </cols>
  <sheetData>
    <row r="1" spans="1:20" ht="15.75" thickBot="1" x14ac:dyDescent="0.3">
      <c r="B1" s="95" t="s">
        <v>42</v>
      </c>
      <c r="I1" s="95" t="s">
        <v>45</v>
      </c>
      <c r="J1" s="1"/>
      <c r="K1" s="1"/>
      <c r="M1" s="1"/>
      <c r="P1" s="95" t="s">
        <v>43</v>
      </c>
      <c r="Q1" s="1"/>
      <c r="R1" s="1"/>
      <c r="T1" s="1"/>
    </row>
    <row r="2" spans="1:20" ht="15.75" thickBot="1" x14ac:dyDescent="0.3">
      <c r="A2" s="96" t="s">
        <v>31</v>
      </c>
      <c r="B2" s="97" t="s">
        <v>6</v>
      </c>
      <c r="C2" s="98" t="s">
        <v>27</v>
      </c>
      <c r="D2" s="99" t="s">
        <v>28</v>
      </c>
      <c r="E2" s="99" t="s">
        <v>29</v>
      </c>
      <c r="F2" s="100" t="s">
        <v>30</v>
      </c>
      <c r="G2" s="101"/>
      <c r="H2" s="96" t="s">
        <v>31</v>
      </c>
      <c r="I2" s="97" t="s">
        <v>6</v>
      </c>
      <c r="J2" s="102" t="s">
        <v>27</v>
      </c>
      <c r="K2" s="103" t="s">
        <v>28</v>
      </c>
      <c r="L2" s="103" t="s">
        <v>29</v>
      </c>
      <c r="M2" s="104" t="s">
        <v>30</v>
      </c>
      <c r="N2" s="101"/>
      <c r="O2" s="96" t="s">
        <v>31</v>
      </c>
      <c r="P2" s="97" t="s">
        <v>6</v>
      </c>
      <c r="Q2" s="102" t="s">
        <v>27</v>
      </c>
      <c r="R2" s="103" t="s">
        <v>28</v>
      </c>
      <c r="S2" s="103" t="s">
        <v>29</v>
      </c>
      <c r="T2" s="104" t="s">
        <v>30</v>
      </c>
    </row>
    <row r="3" spans="1:20" x14ac:dyDescent="0.25">
      <c r="A3" s="105">
        <v>1</v>
      </c>
      <c r="B3" s="106">
        <v>45176</v>
      </c>
      <c r="C3" s="107">
        <v>4</v>
      </c>
      <c r="D3" s="108">
        <v>106</v>
      </c>
      <c r="E3" s="108">
        <v>88</v>
      </c>
      <c r="F3" s="109">
        <f>E3/D3*100</f>
        <v>83.018867924528308</v>
      </c>
      <c r="H3" s="110">
        <v>1</v>
      </c>
      <c r="I3" s="106">
        <v>45176</v>
      </c>
      <c r="J3" s="111">
        <v>2</v>
      </c>
      <c r="K3" s="34">
        <v>99</v>
      </c>
      <c r="L3" s="34">
        <v>83</v>
      </c>
      <c r="M3" s="112">
        <f>L3/K3*100</f>
        <v>83.838383838383834</v>
      </c>
      <c r="O3" s="110">
        <v>1</v>
      </c>
      <c r="P3" s="106">
        <v>45176</v>
      </c>
      <c r="Q3" s="111">
        <v>4</v>
      </c>
      <c r="R3" s="34">
        <v>106</v>
      </c>
      <c r="S3" s="34">
        <v>101</v>
      </c>
      <c r="T3" s="113">
        <f>S3/R3*100</f>
        <v>95.283018867924525</v>
      </c>
    </row>
    <row r="4" spans="1:20" x14ac:dyDescent="0.25">
      <c r="A4" s="114">
        <v>2</v>
      </c>
      <c r="B4" s="115">
        <v>45181</v>
      </c>
      <c r="C4" s="33">
        <v>2</v>
      </c>
      <c r="D4" s="116">
        <v>106</v>
      </c>
      <c r="E4" s="116">
        <v>86</v>
      </c>
      <c r="F4" s="117">
        <f>E4/D4*100</f>
        <v>81.132075471698116</v>
      </c>
      <c r="H4" s="36">
        <v>2</v>
      </c>
      <c r="I4" s="115">
        <v>45183</v>
      </c>
      <c r="J4" s="118">
        <v>4</v>
      </c>
      <c r="K4" s="116">
        <v>99</v>
      </c>
      <c r="L4" s="116">
        <v>90</v>
      </c>
      <c r="M4" s="119">
        <f>L4/K4*100</f>
        <v>90.909090909090907</v>
      </c>
      <c r="O4" s="36">
        <v>2</v>
      </c>
      <c r="P4" s="115">
        <v>45181</v>
      </c>
      <c r="Q4" s="118">
        <v>4</v>
      </c>
      <c r="R4" s="116">
        <v>90</v>
      </c>
      <c r="S4" s="116">
        <v>82</v>
      </c>
      <c r="T4" s="117">
        <f>S4/R4*100</f>
        <v>91.111111111111114</v>
      </c>
    </row>
    <row r="5" spans="1:20" x14ac:dyDescent="0.25">
      <c r="A5" s="114">
        <v>3</v>
      </c>
      <c r="B5" s="115">
        <v>45190</v>
      </c>
      <c r="C5" s="33">
        <v>0</v>
      </c>
      <c r="D5" s="116">
        <v>106</v>
      </c>
      <c r="E5" s="116">
        <v>87</v>
      </c>
      <c r="F5" s="117">
        <f t="shared" ref="F5:F9" si="0">E5/D5*100</f>
        <v>82.075471698113205</v>
      </c>
      <c r="H5" s="36">
        <v>3</v>
      </c>
      <c r="I5" s="115">
        <v>45191</v>
      </c>
      <c r="J5" s="118">
        <v>2</v>
      </c>
      <c r="K5" s="116">
        <v>95</v>
      </c>
      <c r="L5" s="116">
        <v>89</v>
      </c>
      <c r="M5" s="119">
        <f t="shared" ref="M5:M9" si="1">L5/K5*100</f>
        <v>93.684210526315795</v>
      </c>
      <c r="O5" s="36">
        <v>3</v>
      </c>
      <c r="P5" s="115">
        <v>45190</v>
      </c>
      <c r="Q5" s="118">
        <v>6</v>
      </c>
      <c r="R5" s="116">
        <v>89</v>
      </c>
      <c r="S5" s="116">
        <v>89</v>
      </c>
      <c r="T5" s="163">
        <f t="shared" ref="T5:T9" si="2">S5/R5*100</f>
        <v>100</v>
      </c>
    </row>
    <row r="6" spans="1:20" x14ac:dyDescent="0.25">
      <c r="A6" s="114">
        <v>4</v>
      </c>
      <c r="B6" s="115">
        <v>45197</v>
      </c>
      <c r="C6" s="33">
        <v>6</v>
      </c>
      <c r="D6" s="116">
        <v>106</v>
      </c>
      <c r="E6" s="116">
        <v>106</v>
      </c>
      <c r="F6" s="163">
        <f t="shared" si="0"/>
        <v>100</v>
      </c>
      <c r="H6" s="36">
        <v>4</v>
      </c>
      <c r="I6" s="115">
        <v>45197</v>
      </c>
      <c r="J6" s="118">
        <v>4</v>
      </c>
      <c r="K6" s="116">
        <v>95</v>
      </c>
      <c r="L6" s="116">
        <v>83</v>
      </c>
      <c r="M6" s="119">
        <f t="shared" si="1"/>
        <v>87.368421052631589</v>
      </c>
      <c r="O6" s="36">
        <v>4</v>
      </c>
      <c r="P6" s="115">
        <v>45198</v>
      </c>
      <c r="Q6" s="118">
        <v>1</v>
      </c>
      <c r="R6" s="116">
        <v>102</v>
      </c>
      <c r="S6" s="116">
        <v>87</v>
      </c>
      <c r="T6" s="117">
        <f t="shared" si="2"/>
        <v>85.294117647058826</v>
      </c>
    </row>
    <row r="7" spans="1:20" x14ac:dyDescent="0.25">
      <c r="A7" s="114">
        <v>5</v>
      </c>
      <c r="B7" s="115">
        <v>45205</v>
      </c>
      <c r="C7" s="33">
        <v>6</v>
      </c>
      <c r="D7" s="116">
        <v>106</v>
      </c>
      <c r="E7" s="116">
        <v>106</v>
      </c>
      <c r="F7" s="163">
        <f t="shared" si="0"/>
        <v>100</v>
      </c>
      <c r="H7" s="36">
        <v>5</v>
      </c>
      <c r="I7" s="115">
        <v>45202</v>
      </c>
      <c r="J7" s="118">
        <v>4</v>
      </c>
      <c r="K7" s="116">
        <v>99</v>
      </c>
      <c r="L7" s="116">
        <v>97</v>
      </c>
      <c r="M7" s="119">
        <f t="shared" si="1"/>
        <v>97.979797979797979</v>
      </c>
      <c r="O7" s="36">
        <v>5</v>
      </c>
      <c r="P7" s="115">
        <v>45204</v>
      </c>
      <c r="Q7" s="118">
        <v>6</v>
      </c>
      <c r="R7" s="116">
        <v>87</v>
      </c>
      <c r="S7" s="116">
        <v>87</v>
      </c>
      <c r="T7" s="163">
        <f t="shared" si="2"/>
        <v>100</v>
      </c>
    </row>
    <row r="8" spans="1:20" x14ac:dyDescent="0.25">
      <c r="A8" s="114">
        <v>6</v>
      </c>
      <c r="B8" s="115">
        <v>45211</v>
      </c>
      <c r="C8" s="33">
        <v>4</v>
      </c>
      <c r="D8" s="116">
        <v>106</v>
      </c>
      <c r="E8" s="116">
        <v>102</v>
      </c>
      <c r="F8" s="117">
        <f t="shared" si="0"/>
        <v>96.226415094339629</v>
      </c>
      <c r="H8" s="36">
        <v>6</v>
      </c>
      <c r="I8" s="115">
        <v>45211</v>
      </c>
      <c r="J8" s="118">
        <v>4</v>
      </c>
      <c r="K8" s="116">
        <v>103</v>
      </c>
      <c r="L8" s="116">
        <v>87</v>
      </c>
      <c r="M8" s="119">
        <f t="shared" si="1"/>
        <v>84.466019417475721</v>
      </c>
      <c r="O8" s="36">
        <v>6</v>
      </c>
      <c r="P8" s="115">
        <v>45212</v>
      </c>
      <c r="Q8" s="118">
        <v>2</v>
      </c>
      <c r="R8" s="116">
        <v>94</v>
      </c>
      <c r="S8" s="116">
        <v>75</v>
      </c>
      <c r="T8" s="117">
        <f t="shared" si="2"/>
        <v>79.787234042553195</v>
      </c>
    </row>
    <row r="9" spans="1:20" ht="15.75" thickBot="1" x14ac:dyDescent="0.3">
      <c r="A9" s="120">
        <v>7</v>
      </c>
      <c r="B9" s="121">
        <v>45226</v>
      </c>
      <c r="C9" s="122">
        <v>2</v>
      </c>
      <c r="D9" s="123">
        <v>106</v>
      </c>
      <c r="E9" s="123">
        <v>86</v>
      </c>
      <c r="F9" s="124">
        <f t="shared" si="0"/>
        <v>81.132075471698116</v>
      </c>
      <c r="H9" s="125">
        <v>7</v>
      </c>
      <c r="I9" s="126">
        <v>45226</v>
      </c>
      <c r="J9" s="158">
        <v>0</v>
      </c>
      <c r="K9" s="123">
        <v>99</v>
      </c>
      <c r="L9" s="123">
        <v>73</v>
      </c>
      <c r="M9" s="159">
        <f t="shared" si="1"/>
        <v>73.73737373737373</v>
      </c>
      <c r="O9" s="37">
        <v>7</v>
      </c>
      <c r="P9" s="126">
        <v>45225</v>
      </c>
      <c r="Q9" s="158">
        <v>6</v>
      </c>
      <c r="R9" s="123">
        <v>104</v>
      </c>
      <c r="S9" s="123">
        <v>104</v>
      </c>
      <c r="T9" s="165">
        <f t="shared" si="2"/>
        <v>100</v>
      </c>
    </row>
    <row r="10" spans="1:20" ht="15.75" thickBot="1" x14ac:dyDescent="0.3">
      <c r="A10" s="127"/>
      <c r="B10" s="97" t="s">
        <v>32</v>
      </c>
      <c r="C10" s="128">
        <f>SUM(C3:C9)</f>
        <v>24</v>
      </c>
      <c r="D10" s="129">
        <f>SUM(D3:D9)</f>
        <v>742</v>
      </c>
      <c r="E10" s="129">
        <f>SUM(E3:E9)</f>
        <v>661</v>
      </c>
      <c r="F10" s="130">
        <f>E10/D10*100</f>
        <v>89.08355795148249</v>
      </c>
      <c r="G10" s="101"/>
      <c r="H10" s="127"/>
      <c r="I10" s="157" t="s">
        <v>32</v>
      </c>
      <c r="J10" s="160">
        <f>SUM(J3:J9)</f>
        <v>20</v>
      </c>
      <c r="K10" s="129">
        <f>SUM(K3:K9)</f>
        <v>689</v>
      </c>
      <c r="L10" s="129">
        <f>SUM(L3:L9)</f>
        <v>602</v>
      </c>
      <c r="M10" s="130">
        <f>L10/K10*100</f>
        <v>87.373004354136427</v>
      </c>
      <c r="N10" s="101"/>
      <c r="O10" s="127"/>
      <c r="P10" s="97" t="s">
        <v>32</v>
      </c>
      <c r="Q10" s="160">
        <f>SUM(Q3:Q9)</f>
        <v>29</v>
      </c>
      <c r="R10" s="129">
        <f>SUM(R3:R9)</f>
        <v>672</v>
      </c>
      <c r="S10" s="129">
        <f>SUM(S3:S9)</f>
        <v>625</v>
      </c>
      <c r="T10" s="130">
        <f>S10/R10*100</f>
        <v>93.00595238095238</v>
      </c>
    </row>
    <row r="11" spans="1:20" ht="15.75" thickBot="1" x14ac:dyDescent="0.3">
      <c r="A11" s="133" t="s">
        <v>31</v>
      </c>
      <c r="B11" s="134" t="s">
        <v>7</v>
      </c>
      <c r="C11" s="135" t="s">
        <v>27</v>
      </c>
      <c r="D11" s="136" t="s">
        <v>28</v>
      </c>
      <c r="E11" s="136" t="s">
        <v>29</v>
      </c>
      <c r="F11" s="137" t="s">
        <v>30</v>
      </c>
      <c r="H11" s="133" t="s">
        <v>31</v>
      </c>
      <c r="I11" s="134" t="s">
        <v>7</v>
      </c>
      <c r="J11" s="135" t="s">
        <v>27</v>
      </c>
      <c r="K11" s="136" t="s">
        <v>28</v>
      </c>
      <c r="L11" s="136" t="s">
        <v>29</v>
      </c>
      <c r="M11" s="137" t="s">
        <v>30</v>
      </c>
      <c r="O11" s="133" t="s">
        <v>31</v>
      </c>
      <c r="P11" s="134" t="s">
        <v>7</v>
      </c>
      <c r="Q11" s="135" t="s">
        <v>27</v>
      </c>
      <c r="R11" s="136" t="s">
        <v>28</v>
      </c>
      <c r="S11" s="136" t="s">
        <v>29</v>
      </c>
      <c r="T11" s="137" t="s">
        <v>30</v>
      </c>
    </row>
    <row r="12" spans="1:20" x14ac:dyDescent="0.25">
      <c r="A12" s="35">
        <v>8</v>
      </c>
      <c r="B12" s="138">
        <v>45233</v>
      </c>
      <c r="C12" s="139">
        <v>4</v>
      </c>
      <c r="D12" s="34">
        <v>106</v>
      </c>
      <c r="E12" s="34">
        <v>91</v>
      </c>
      <c r="F12" s="113">
        <f>E12/D12*100</f>
        <v>85.84905660377359</v>
      </c>
      <c r="H12" s="35">
        <v>8</v>
      </c>
      <c r="I12" s="138">
        <v>45232</v>
      </c>
      <c r="J12" s="139">
        <v>6</v>
      </c>
      <c r="K12" s="34">
        <v>95</v>
      </c>
      <c r="L12" s="34">
        <v>95</v>
      </c>
      <c r="M12" s="112">
        <f>L12/K12*100</f>
        <v>100</v>
      </c>
      <c r="O12" s="35">
        <v>8</v>
      </c>
      <c r="P12" s="138">
        <v>45232</v>
      </c>
      <c r="Q12" s="139">
        <v>0</v>
      </c>
      <c r="R12" s="34">
        <v>104</v>
      </c>
      <c r="S12" s="34">
        <v>71</v>
      </c>
      <c r="T12" s="113">
        <f>S12/R12*100</f>
        <v>68.269230769230774</v>
      </c>
    </row>
    <row r="13" spans="1:20" x14ac:dyDescent="0.25">
      <c r="A13" s="36">
        <v>9</v>
      </c>
      <c r="B13" s="115">
        <v>45239</v>
      </c>
      <c r="C13" s="33">
        <v>2</v>
      </c>
      <c r="D13" s="116">
        <v>108</v>
      </c>
      <c r="E13" s="116">
        <v>85</v>
      </c>
      <c r="F13" s="117">
        <f t="shared" ref="F13:F18" si="3">E13/D13*100</f>
        <v>78.703703703703709</v>
      </c>
      <c r="H13" s="36">
        <v>9</v>
      </c>
      <c r="I13" s="115">
        <v>45239</v>
      </c>
      <c r="J13" s="33">
        <v>4</v>
      </c>
      <c r="K13" s="116">
        <v>99</v>
      </c>
      <c r="L13" s="116">
        <v>97</v>
      </c>
      <c r="M13" s="117">
        <f t="shared" ref="M13:M18" si="4">L13/K13*100</f>
        <v>97.979797979797979</v>
      </c>
      <c r="O13" s="36">
        <v>9</v>
      </c>
      <c r="P13" s="115">
        <v>45239</v>
      </c>
      <c r="Q13" s="33">
        <v>2</v>
      </c>
      <c r="R13" s="116">
        <v>90</v>
      </c>
      <c r="S13" s="116">
        <v>74</v>
      </c>
      <c r="T13" s="119">
        <f t="shared" ref="T13:T18" si="5">S13/R13*100</f>
        <v>82.222222222222214</v>
      </c>
    </row>
    <row r="14" spans="1:20" x14ac:dyDescent="0.25">
      <c r="A14" s="36">
        <v>10</v>
      </c>
      <c r="B14" s="115">
        <v>45246</v>
      </c>
      <c r="C14" s="33">
        <v>0</v>
      </c>
      <c r="D14" s="116">
        <v>106</v>
      </c>
      <c r="E14" s="116">
        <v>85</v>
      </c>
      <c r="F14" s="119">
        <f t="shared" si="3"/>
        <v>80.188679245283026</v>
      </c>
      <c r="H14" s="36">
        <v>10</v>
      </c>
      <c r="I14" s="115">
        <v>45246</v>
      </c>
      <c r="J14" s="33">
        <v>4</v>
      </c>
      <c r="K14" s="116">
        <v>103</v>
      </c>
      <c r="L14" s="116">
        <v>84</v>
      </c>
      <c r="M14" s="119">
        <f t="shared" si="4"/>
        <v>81.553398058252426</v>
      </c>
      <c r="O14" s="36">
        <v>10</v>
      </c>
      <c r="P14" s="115">
        <v>45246</v>
      </c>
      <c r="Q14" s="33">
        <v>6</v>
      </c>
      <c r="R14" s="116">
        <v>85</v>
      </c>
      <c r="S14" s="116">
        <v>85</v>
      </c>
      <c r="T14" s="119">
        <f t="shared" si="5"/>
        <v>100</v>
      </c>
    </row>
    <row r="15" spans="1:20" x14ac:dyDescent="0.25">
      <c r="A15" s="36">
        <v>11</v>
      </c>
      <c r="B15" s="115">
        <v>45254</v>
      </c>
      <c r="C15" s="33">
        <v>2</v>
      </c>
      <c r="D15" s="116">
        <v>106</v>
      </c>
      <c r="E15" s="116">
        <v>105</v>
      </c>
      <c r="F15" s="119">
        <f t="shared" si="3"/>
        <v>99.056603773584911</v>
      </c>
      <c r="H15" s="36">
        <v>11</v>
      </c>
      <c r="I15" s="115">
        <v>45254</v>
      </c>
      <c r="J15" s="33">
        <v>2</v>
      </c>
      <c r="K15" s="116">
        <v>99</v>
      </c>
      <c r="L15" s="116">
        <v>82</v>
      </c>
      <c r="M15" s="119">
        <f t="shared" si="4"/>
        <v>82.828282828282823</v>
      </c>
      <c r="O15" s="36">
        <v>11</v>
      </c>
      <c r="P15" s="115">
        <v>45253</v>
      </c>
      <c r="Q15" s="33">
        <v>6</v>
      </c>
      <c r="R15" s="116">
        <v>90</v>
      </c>
      <c r="S15" s="116">
        <v>90</v>
      </c>
      <c r="T15" s="119">
        <f t="shared" si="5"/>
        <v>100</v>
      </c>
    </row>
    <row r="16" spans="1:20" x14ac:dyDescent="0.25">
      <c r="A16" s="36">
        <v>12</v>
      </c>
      <c r="B16" s="115">
        <v>45260</v>
      </c>
      <c r="C16" s="33">
        <v>4</v>
      </c>
      <c r="D16" s="116">
        <v>106</v>
      </c>
      <c r="E16" s="116">
        <v>103</v>
      </c>
      <c r="F16" s="119">
        <f t="shared" si="3"/>
        <v>97.169811320754718</v>
      </c>
      <c r="H16" s="36">
        <v>12</v>
      </c>
      <c r="I16" s="115">
        <v>45260</v>
      </c>
      <c r="J16" s="33">
        <v>6</v>
      </c>
      <c r="K16" s="116">
        <v>95</v>
      </c>
      <c r="L16" s="116">
        <v>95</v>
      </c>
      <c r="M16" s="119">
        <f t="shared" si="4"/>
        <v>100</v>
      </c>
      <c r="O16" s="36">
        <v>12</v>
      </c>
      <c r="P16" s="115">
        <v>45261</v>
      </c>
      <c r="Q16" s="33">
        <v>4</v>
      </c>
      <c r="R16" s="116">
        <v>104</v>
      </c>
      <c r="S16" s="116">
        <v>94</v>
      </c>
      <c r="T16" s="119">
        <f t="shared" si="5"/>
        <v>90.384615384615387</v>
      </c>
    </row>
    <row r="17" spans="1:20" x14ac:dyDescent="0.25">
      <c r="A17" s="36">
        <v>13</v>
      </c>
      <c r="B17" s="115">
        <v>45265</v>
      </c>
      <c r="C17" s="33">
        <v>6</v>
      </c>
      <c r="D17" s="116">
        <v>106</v>
      </c>
      <c r="E17" s="116">
        <v>106</v>
      </c>
      <c r="F17" s="119">
        <f t="shared" si="3"/>
        <v>100</v>
      </c>
      <c r="H17" s="36">
        <v>13</v>
      </c>
      <c r="I17" s="115">
        <v>45268</v>
      </c>
      <c r="J17" s="33">
        <v>4</v>
      </c>
      <c r="K17" s="116">
        <v>101</v>
      </c>
      <c r="L17" s="116">
        <v>95</v>
      </c>
      <c r="M17" s="119">
        <f t="shared" si="4"/>
        <v>94.059405940594047</v>
      </c>
      <c r="O17" s="36">
        <v>13</v>
      </c>
      <c r="P17" s="115">
        <v>45267</v>
      </c>
      <c r="Q17" s="33">
        <v>4</v>
      </c>
      <c r="R17" s="116">
        <v>87</v>
      </c>
      <c r="S17" s="116">
        <v>78</v>
      </c>
      <c r="T17" s="117">
        <f t="shared" si="5"/>
        <v>89.65517241379311</v>
      </c>
    </row>
    <row r="18" spans="1:20" ht="15.75" thickBot="1" x14ac:dyDescent="0.3">
      <c r="A18" s="37">
        <v>14</v>
      </c>
      <c r="B18" s="121">
        <v>45302</v>
      </c>
      <c r="C18" s="140">
        <v>4</v>
      </c>
      <c r="D18" s="28">
        <v>111</v>
      </c>
      <c r="E18" s="28">
        <v>108</v>
      </c>
      <c r="F18" s="170">
        <f t="shared" si="3"/>
        <v>97.297297297297305</v>
      </c>
      <c r="H18" s="37">
        <v>14</v>
      </c>
      <c r="I18" s="121">
        <v>45337</v>
      </c>
      <c r="J18" s="140">
        <v>4</v>
      </c>
      <c r="K18" s="28">
        <v>110</v>
      </c>
      <c r="L18" s="28">
        <v>105</v>
      </c>
      <c r="M18" s="141">
        <f t="shared" si="4"/>
        <v>95.454545454545453</v>
      </c>
      <c r="O18" s="37">
        <v>14</v>
      </c>
      <c r="P18" s="121">
        <v>45303</v>
      </c>
      <c r="Q18" s="140">
        <v>0</v>
      </c>
      <c r="R18" s="28">
        <v>91</v>
      </c>
      <c r="S18" s="28">
        <v>70</v>
      </c>
      <c r="T18" s="141">
        <f t="shared" si="5"/>
        <v>76.923076923076934</v>
      </c>
    </row>
    <row r="19" spans="1:20" ht="15.75" thickBot="1" x14ac:dyDescent="0.3">
      <c r="A19" s="142"/>
      <c r="B19" s="143" t="s">
        <v>32</v>
      </c>
      <c r="C19" s="131">
        <f>SUM(C12:C18)</f>
        <v>22</v>
      </c>
      <c r="D19" s="131">
        <f t="shared" ref="D19:E19" si="6">SUM(D12:D18)</f>
        <v>749</v>
      </c>
      <c r="E19" s="131">
        <f t="shared" si="6"/>
        <v>683</v>
      </c>
      <c r="F19" s="132">
        <f>E19/D19*100</f>
        <v>91.188251001335118</v>
      </c>
      <c r="H19" s="142"/>
      <c r="I19" s="143" t="s">
        <v>32</v>
      </c>
      <c r="J19" s="131">
        <f>SUM(J12:J18)</f>
        <v>30</v>
      </c>
      <c r="K19" s="131">
        <f t="shared" ref="K19" si="7">SUM(K12:K18)</f>
        <v>702</v>
      </c>
      <c r="L19" s="131">
        <f t="shared" ref="L19" si="8">SUM(L12:L18)</f>
        <v>653</v>
      </c>
      <c r="M19" s="132">
        <f>L19/K19*100</f>
        <v>93.019943019943014</v>
      </c>
      <c r="O19" s="142"/>
      <c r="P19" s="143" t="s">
        <v>32</v>
      </c>
      <c r="Q19" s="131">
        <f>SUM(Q12:Q18)</f>
        <v>22</v>
      </c>
      <c r="R19" s="131">
        <f t="shared" ref="R19" si="9">SUM(R12:R18)</f>
        <v>651</v>
      </c>
      <c r="S19" s="131">
        <f t="shared" ref="S19" si="10">SUM(S12:S18)</f>
        <v>562</v>
      </c>
      <c r="T19" s="144">
        <f>S19/R19*100</f>
        <v>86.328725038402453</v>
      </c>
    </row>
    <row r="20" spans="1:20" ht="15.75" thickBot="1" x14ac:dyDescent="0.3">
      <c r="A20" s="145" t="s">
        <v>31</v>
      </c>
      <c r="B20" s="95" t="s">
        <v>16</v>
      </c>
      <c r="C20" s="102" t="s">
        <v>27</v>
      </c>
      <c r="D20" s="103" t="s">
        <v>28</v>
      </c>
      <c r="E20" s="103" t="s">
        <v>29</v>
      </c>
      <c r="F20" s="104" t="s">
        <v>30</v>
      </c>
      <c r="H20" s="145" t="s">
        <v>31</v>
      </c>
      <c r="I20" s="95" t="s">
        <v>16</v>
      </c>
      <c r="J20" s="102" t="s">
        <v>27</v>
      </c>
      <c r="K20" s="103" t="s">
        <v>28</v>
      </c>
      <c r="L20" s="103" t="s">
        <v>29</v>
      </c>
      <c r="M20" s="104" t="s">
        <v>30</v>
      </c>
      <c r="O20" s="145" t="s">
        <v>31</v>
      </c>
      <c r="P20" s="95" t="s">
        <v>16</v>
      </c>
      <c r="Q20" s="102" t="s">
        <v>27</v>
      </c>
      <c r="R20" s="103" t="s">
        <v>28</v>
      </c>
      <c r="S20" s="103" t="s">
        <v>29</v>
      </c>
      <c r="T20" s="104" t="s">
        <v>30</v>
      </c>
    </row>
    <row r="21" spans="1:20" x14ac:dyDescent="0.25">
      <c r="A21" s="35">
        <v>15</v>
      </c>
      <c r="B21" s="138">
        <v>45309</v>
      </c>
      <c r="C21" s="139">
        <v>0</v>
      </c>
      <c r="D21" s="34">
        <v>111</v>
      </c>
      <c r="E21" s="34">
        <v>89</v>
      </c>
      <c r="F21" s="112">
        <f>E21/D21*100</f>
        <v>80.180180180180187</v>
      </c>
      <c r="H21" s="35">
        <v>15</v>
      </c>
      <c r="I21" s="138">
        <v>45309</v>
      </c>
      <c r="J21" s="139">
        <v>4</v>
      </c>
      <c r="K21" s="34">
        <v>101</v>
      </c>
      <c r="L21" s="34">
        <v>96</v>
      </c>
      <c r="M21" s="112">
        <f>L21/K21*100</f>
        <v>95.049504950495049</v>
      </c>
      <c r="O21" s="35">
        <v>15</v>
      </c>
      <c r="P21" s="138">
        <v>45309</v>
      </c>
      <c r="Q21" s="139">
        <v>2</v>
      </c>
      <c r="R21" s="34">
        <v>97</v>
      </c>
      <c r="S21" s="34">
        <v>81</v>
      </c>
      <c r="T21" s="112">
        <f>S21/R21*100</f>
        <v>83.505154639175259</v>
      </c>
    </row>
    <row r="22" spans="1:20" x14ac:dyDescent="0.25">
      <c r="A22" s="36">
        <v>16</v>
      </c>
      <c r="B22" s="115">
        <v>45316</v>
      </c>
      <c r="C22" s="33">
        <v>2</v>
      </c>
      <c r="D22" s="116">
        <v>111</v>
      </c>
      <c r="E22" s="116">
        <v>107</v>
      </c>
      <c r="F22" s="117">
        <f t="shared" ref="F22:F27" si="11">E22/D22*100</f>
        <v>96.396396396396398</v>
      </c>
      <c r="H22" s="36">
        <v>16</v>
      </c>
      <c r="I22" s="115">
        <v>45316</v>
      </c>
      <c r="J22" s="33">
        <v>4</v>
      </c>
      <c r="K22" s="116">
        <v>114</v>
      </c>
      <c r="L22" s="116">
        <v>109</v>
      </c>
      <c r="M22" s="119">
        <f t="shared" ref="M22:M27" si="12">L22/K22*100</f>
        <v>95.614035087719301</v>
      </c>
      <c r="O22" s="36">
        <v>16</v>
      </c>
      <c r="P22" s="115">
        <v>45314</v>
      </c>
      <c r="Q22" s="33">
        <v>1</v>
      </c>
      <c r="R22" s="116">
        <v>111</v>
      </c>
      <c r="S22" s="116">
        <v>92</v>
      </c>
      <c r="T22" s="119">
        <f t="shared" ref="T22:T27" si="13">S22/R22*100</f>
        <v>82.882882882882882</v>
      </c>
    </row>
    <row r="23" spans="1:20" x14ac:dyDescent="0.25">
      <c r="A23" s="36">
        <v>17</v>
      </c>
      <c r="B23" s="115">
        <v>45337</v>
      </c>
      <c r="C23" s="33">
        <v>2</v>
      </c>
      <c r="D23" s="116">
        <v>111</v>
      </c>
      <c r="E23" s="116">
        <v>98</v>
      </c>
      <c r="F23" s="119">
        <f t="shared" si="11"/>
        <v>88.288288288288285</v>
      </c>
      <c r="H23" s="36">
        <v>17</v>
      </c>
      <c r="I23" s="115">
        <v>45324</v>
      </c>
      <c r="J23" s="33">
        <v>4</v>
      </c>
      <c r="K23" s="116">
        <v>110</v>
      </c>
      <c r="L23" s="116">
        <v>93</v>
      </c>
      <c r="M23" s="119">
        <f t="shared" si="12"/>
        <v>84.545454545454547</v>
      </c>
      <c r="O23" s="36">
        <v>17</v>
      </c>
      <c r="P23" s="115">
        <v>45337</v>
      </c>
      <c r="Q23" s="33">
        <v>4</v>
      </c>
      <c r="R23" s="116">
        <v>107</v>
      </c>
      <c r="S23" s="116">
        <v>105</v>
      </c>
      <c r="T23" s="117">
        <f t="shared" si="13"/>
        <v>98.130841121495322</v>
      </c>
    </row>
    <row r="24" spans="1:20" x14ac:dyDescent="0.25">
      <c r="A24" s="36">
        <v>18</v>
      </c>
      <c r="B24" s="115">
        <v>45330</v>
      </c>
      <c r="C24" s="33">
        <v>4</v>
      </c>
      <c r="D24" s="116">
        <v>111</v>
      </c>
      <c r="E24" s="116">
        <v>106</v>
      </c>
      <c r="F24" s="117">
        <f t="shared" si="11"/>
        <v>95.495495495495504</v>
      </c>
      <c r="H24" s="36">
        <v>18</v>
      </c>
      <c r="I24" s="115">
        <v>45330</v>
      </c>
      <c r="J24" s="33">
        <v>2</v>
      </c>
      <c r="K24" s="116">
        <v>114</v>
      </c>
      <c r="L24" s="116">
        <v>96</v>
      </c>
      <c r="M24" s="119">
        <f t="shared" si="12"/>
        <v>84.210526315789465</v>
      </c>
      <c r="O24" s="36">
        <v>18</v>
      </c>
      <c r="P24" s="115">
        <v>45327</v>
      </c>
      <c r="Q24" s="33">
        <v>4</v>
      </c>
      <c r="R24" s="116">
        <v>77</v>
      </c>
      <c r="S24" s="116">
        <v>75</v>
      </c>
      <c r="T24" s="117">
        <f t="shared" si="13"/>
        <v>97.402597402597408</v>
      </c>
    </row>
    <row r="25" spans="1:20" x14ac:dyDescent="0.25">
      <c r="A25" s="36">
        <v>19</v>
      </c>
      <c r="B25" s="115">
        <v>45345</v>
      </c>
      <c r="C25" s="33">
        <v>4</v>
      </c>
      <c r="D25" s="116">
        <v>111</v>
      </c>
      <c r="E25" s="116">
        <v>101</v>
      </c>
      <c r="F25" s="119">
        <f t="shared" si="11"/>
        <v>90.990990990990994</v>
      </c>
      <c r="H25" s="36">
        <v>19</v>
      </c>
      <c r="I25" s="115">
        <v>45342</v>
      </c>
      <c r="J25" s="33">
        <v>3</v>
      </c>
      <c r="K25" s="116">
        <v>87</v>
      </c>
      <c r="L25" s="116">
        <v>79</v>
      </c>
      <c r="M25" s="117">
        <f t="shared" si="12"/>
        <v>90.804597701149419</v>
      </c>
      <c r="O25" s="36">
        <v>19</v>
      </c>
      <c r="P25" s="115">
        <v>45344</v>
      </c>
      <c r="Q25" s="33">
        <v>2</v>
      </c>
      <c r="R25" s="116">
        <v>87</v>
      </c>
      <c r="S25" s="116">
        <v>74</v>
      </c>
      <c r="T25" s="119">
        <f t="shared" si="13"/>
        <v>85.057471264367805</v>
      </c>
    </row>
    <row r="26" spans="1:20" x14ac:dyDescent="0.25">
      <c r="A26" s="36">
        <v>20</v>
      </c>
      <c r="B26" s="115">
        <v>45351</v>
      </c>
      <c r="C26" s="33">
        <v>6</v>
      </c>
      <c r="D26" s="116">
        <v>111</v>
      </c>
      <c r="E26" s="116">
        <v>111</v>
      </c>
      <c r="F26" s="119">
        <f t="shared" si="11"/>
        <v>100</v>
      </c>
      <c r="H26" s="36">
        <v>20</v>
      </c>
      <c r="I26" s="115">
        <v>45351</v>
      </c>
      <c r="J26" s="33">
        <v>1</v>
      </c>
      <c r="K26" s="116">
        <v>110</v>
      </c>
      <c r="L26" s="116">
        <v>87</v>
      </c>
      <c r="M26" s="119">
        <f t="shared" si="12"/>
        <v>79.090909090909093</v>
      </c>
      <c r="O26" s="36">
        <v>20</v>
      </c>
      <c r="P26" s="115">
        <v>45352</v>
      </c>
      <c r="Q26" s="33">
        <v>2</v>
      </c>
      <c r="R26" s="116">
        <v>77</v>
      </c>
      <c r="S26" s="116">
        <v>65</v>
      </c>
      <c r="T26" s="119">
        <f t="shared" si="13"/>
        <v>84.415584415584405</v>
      </c>
    </row>
    <row r="27" spans="1:20" ht="15.75" thickBot="1" x14ac:dyDescent="0.3">
      <c r="A27" s="37">
        <v>21</v>
      </c>
      <c r="B27" s="121">
        <v>45359</v>
      </c>
      <c r="C27" s="140">
        <v>2</v>
      </c>
      <c r="D27" s="28">
        <v>111</v>
      </c>
      <c r="E27" s="28">
        <v>75</v>
      </c>
      <c r="F27" s="141">
        <f t="shared" si="11"/>
        <v>67.567567567567565</v>
      </c>
      <c r="H27" s="37">
        <v>21</v>
      </c>
      <c r="I27" s="121">
        <v>45359</v>
      </c>
      <c r="J27" s="140">
        <v>0</v>
      </c>
      <c r="K27" s="28">
        <v>101</v>
      </c>
      <c r="L27" s="28">
        <v>69</v>
      </c>
      <c r="M27" s="141">
        <f t="shared" si="12"/>
        <v>68.316831683168317</v>
      </c>
      <c r="O27" s="37">
        <v>21</v>
      </c>
      <c r="P27" s="121">
        <v>45358</v>
      </c>
      <c r="Q27" s="140">
        <v>2</v>
      </c>
      <c r="R27" s="28">
        <v>91</v>
      </c>
      <c r="S27" s="28">
        <v>66</v>
      </c>
      <c r="T27" s="141">
        <f t="shared" si="13"/>
        <v>72.527472527472526</v>
      </c>
    </row>
    <row r="28" spans="1:20" ht="15.75" thickBot="1" x14ac:dyDescent="0.3">
      <c r="A28" s="142"/>
      <c r="B28" s="143" t="s">
        <v>32</v>
      </c>
      <c r="C28" s="131">
        <f>SUM(C21:C27)</f>
        <v>20</v>
      </c>
      <c r="D28" s="131">
        <f t="shared" ref="D28" si="14">SUM(D21:D27)</f>
        <v>777</v>
      </c>
      <c r="E28" s="131">
        <f t="shared" ref="E28" si="15">SUM(E21:E27)</f>
        <v>687</v>
      </c>
      <c r="F28" s="144">
        <f>E28/D28*100</f>
        <v>88.416988416988417</v>
      </c>
      <c r="H28" s="142"/>
      <c r="I28" s="143" t="s">
        <v>32</v>
      </c>
      <c r="J28" s="131">
        <f>SUM(J21:J27)</f>
        <v>18</v>
      </c>
      <c r="K28" s="131">
        <f t="shared" ref="K28" si="16">SUM(K21:K27)</f>
        <v>737</v>
      </c>
      <c r="L28" s="131">
        <f t="shared" ref="L28" si="17">SUM(L21:L27)</f>
        <v>629</v>
      </c>
      <c r="M28" s="144">
        <f>L28/K28*100</f>
        <v>85.345997286295798</v>
      </c>
      <c r="O28" s="142"/>
      <c r="P28" s="143" t="s">
        <v>32</v>
      </c>
      <c r="Q28" s="131">
        <f>SUM(Q21:Q27)</f>
        <v>17</v>
      </c>
      <c r="R28" s="131">
        <f t="shared" ref="R28" si="18">SUM(R21:R27)</f>
        <v>647</v>
      </c>
      <c r="S28" s="131">
        <f t="shared" ref="S28" si="19">SUM(S21:S27)</f>
        <v>558</v>
      </c>
      <c r="T28" s="144">
        <f>S28/R28*100</f>
        <v>86.244204018547137</v>
      </c>
    </row>
    <row r="29" spans="1:20" ht="15.75" thickBot="1" x14ac:dyDescent="0.3">
      <c r="A29" s="145" t="s">
        <v>31</v>
      </c>
      <c r="B29" s="95" t="s">
        <v>17</v>
      </c>
      <c r="C29" s="102" t="s">
        <v>27</v>
      </c>
      <c r="D29" s="103" t="s">
        <v>28</v>
      </c>
      <c r="E29" s="103" t="s">
        <v>29</v>
      </c>
      <c r="F29" s="104" t="s">
        <v>30</v>
      </c>
      <c r="H29" s="145" t="s">
        <v>31</v>
      </c>
      <c r="I29" s="95" t="s">
        <v>17</v>
      </c>
      <c r="J29" s="102" t="s">
        <v>27</v>
      </c>
      <c r="K29" s="103" t="s">
        <v>28</v>
      </c>
      <c r="L29" s="103" t="s">
        <v>29</v>
      </c>
      <c r="M29" s="104" t="s">
        <v>30</v>
      </c>
      <c r="O29" s="145" t="s">
        <v>31</v>
      </c>
      <c r="P29" s="95" t="s">
        <v>17</v>
      </c>
      <c r="Q29" s="102" t="s">
        <v>27</v>
      </c>
      <c r="R29" s="103" t="s">
        <v>28</v>
      </c>
      <c r="S29" s="103" t="s">
        <v>29</v>
      </c>
      <c r="T29" s="104" t="s">
        <v>30</v>
      </c>
    </row>
    <row r="30" spans="1:20" x14ac:dyDescent="0.25">
      <c r="A30" s="35">
        <v>22</v>
      </c>
      <c r="B30" s="138">
        <v>45366</v>
      </c>
      <c r="C30" s="139">
        <v>2</v>
      </c>
      <c r="D30" s="34">
        <v>111</v>
      </c>
      <c r="E30" s="34">
        <v>72</v>
      </c>
      <c r="F30" s="113">
        <f>E30/D30*100</f>
        <v>64.86486486486487</v>
      </c>
      <c r="H30" s="35">
        <v>22</v>
      </c>
      <c r="I30" s="138">
        <v>45365</v>
      </c>
      <c r="J30" s="139">
        <v>4</v>
      </c>
      <c r="K30" s="34">
        <v>114</v>
      </c>
      <c r="L30" s="34">
        <v>109</v>
      </c>
      <c r="M30" s="112">
        <f>L30/K30*100</f>
        <v>95.614035087719301</v>
      </c>
      <c r="O30" s="35">
        <v>22</v>
      </c>
      <c r="P30" s="138">
        <v>45365</v>
      </c>
      <c r="Q30" s="139">
        <v>2</v>
      </c>
      <c r="R30" s="34">
        <v>97</v>
      </c>
      <c r="S30" s="34">
        <v>76</v>
      </c>
      <c r="T30" s="112">
        <f>S30/R30*100</f>
        <v>78.350515463917532</v>
      </c>
    </row>
    <row r="31" spans="1:20" x14ac:dyDescent="0.25">
      <c r="A31" s="36">
        <v>23</v>
      </c>
      <c r="B31" s="115">
        <v>45372</v>
      </c>
      <c r="C31" s="33">
        <v>4</v>
      </c>
      <c r="D31" s="116">
        <v>111</v>
      </c>
      <c r="E31" s="116">
        <v>99</v>
      </c>
      <c r="F31" s="119">
        <f t="shared" ref="F31:F36" si="20">E31/D31*100</f>
        <v>89.189189189189193</v>
      </c>
      <c r="H31" s="36">
        <v>23</v>
      </c>
      <c r="I31" s="115">
        <v>45372</v>
      </c>
      <c r="J31" s="33">
        <v>2</v>
      </c>
      <c r="K31" s="116">
        <v>104</v>
      </c>
      <c r="L31" s="116">
        <v>72</v>
      </c>
      <c r="M31" s="119">
        <f t="shared" ref="M31:M36" si="21">L31/K31*100</f>
        <v>69.230769230769226</v>
      </c>
      <c r="O31" s="36">
        <v>23</v>
      </c>
      <c r="P31" s="115">
        <v>45372</v>
      </c>
      <c r="Q31" s="33">
        <v>2</v>
      </c>
      <c r="R31" s="116">
        <v>111</v>
      </c>
      <c r="S31" s="116">
        <v>106</v>
      </c>
      <c r="T31" s="117">
        <f t="shared" ref="T31:T36" si="22">S31/R31*100</f>
        <v>95.495495495495504</v>
      </c>
    </row>
    <row r="32" spans="1:20" x14ac:dyDescent="0.25">
      <c r="A32" s="36">
        <v>24</v>
      </c>
      <c r="B32" s="115">
        <v>45379</v>
      </c>
      <c r="C32" s="33">
        <v>0</v>
      </c>
      <c r="D32" s="116">
        <v>111</v>
      </c>
      <c r="E32" s="116">
        <v>67</v>
      </c>
      <c r="F32" s="119">
        <f t="shared" si="20"/>
        <v>60.360360360360367</v>
      </c>
      <c r="H32" s="36">
        <v>24</v>
      </c>
      <c r="I32" s="115">
        <v>45379</v>
      </c>
      <c r="J32" s="33">
        <v>2</v>
      </c>
      <c r="K32" s="116">
        <v>114</v>
      </c>
      <c r="L32" s="116">
        <v>95</v>
      </c>
      <c r="M32" s="119">
        <f t="shared" si="21"/>
        <v>83.333333333333343</v>
      </c>
      <c r="O32" s="36">
        <v>24</v>
      </c>
      <c r="P32" s="115">
        <v>45379</v>
      </c>
      <c r="Q32" s="33">
        <v>6</v>
      </c>
      <c r="R32" s="116">
        <v>101</v>
      </c>
      <c r="S32" s="116">
        <v>101</v>
      </c>
      <c r="T32" s="119">
        <f t="shared" si="22"/>
        <v>100</v>
      </c>
    </row>
    <row r="33" spans="1:20" x14ac:dyDescent="0.25">
      <c r="A33" s="36">
        <v>25</v>
      </c>
      <c r="B33" s="115">
        <v>45387</v>
      </c>
      <c r="C33" s="33">
        <v>0</v>
      </c>
      <c r="D33" s="116">
        <v>121</v>
      </c>
      <c r="E33" s="116">
        <v>99</v>
      </c>
      <c r="F33" s="119">
        <f t="shared" si="20"/>
        <v>81.818181818181827</v>
      </c>
      <c r="H33" s="36">
        <v>25</v>
      </c>
      <c r="I33" s="115">
        <v>45387</v>
      </c>
      <c r="J33" s="33">
        <v>2</v>
      </c>
      <c r="K33" s="116">
        <v>110</v>
      </c>
      <c r="L33" s="116">
        <v>71</v>
      </c>
      <c r="M33" s="119">
        <f t="shared" si="21"/>
        <v>64.545454545454547</v>
      </c>
      <c r="O33" s="36">
        <v>25</v>
      </c>
      <c r="P33" s="115">
        <v>45386</v>
      </c>
      <c r="Q33" s="33">
        <v>1</v>
      </c>
      <c r="R33" s="116">
        <v>91</v>
      </c>
      <c r="S33" s="116">
        <v>73</v>
      </c>
      <c r="T33" s="119">
        <f t="shared" si="22"/>
        <v>80.219780219780219</v>
      </c>
    </row>
    <row r="34" spans="1:20" x14ac:dyDescent="0.25">
      <c r="A34" s="36">
        <v>26</v>
      </c>
      <c r="B34" s="115">
        <v>45393</v>
      </c>
      <c r="C34" s="33">
        <v>2</v>
      </c>
      <c r="D34" s="116">
        <v>111</v>
      </c>
      <c r="E34" s="116">
        <v>93</v>
      </c>
      <c r="F34" s="117">
        <f t="shared" si="20"/>
        <v>83.78378378378379</v>
      </c>
      <c r="H34" s="36">
        <v>26</v>
      </c>
      <c r="I34" s="115">
        <v>45393</v>
      </c>
      <c r="J34" s="33">
        <v>6</v>
      </c>
      <c r="K34" s="116">
        <v>104</v>
      </c>
      <c r="L34" s="116">
        <v>104</v>
      </c>
      <c r="M34" s="163">
        <f t="shared" si="21"/>
        <v>100</v>
      </c>
      <c r="O34" s="36">
        <v>26</v>
      </c>
      <c r="P34" s="115">
        <v>45394</v>
      </c>
      <c r="Q34" s="33">
        <v>4</v>
      </c>
      <c r="R34" s="116">
        <v>111</v>
      </c>
      <c r="S34" s="116">
        <v>100</v>
      </c>
      <c r="T34" s="119">
        <f t="shared" si="22"/>
        <v>90.090090090090087</v>
      </c>
    </row>
    <row r="35" spans="1:20" x14ac:dyDescent="0.25">
      <c r="A35" s="36">
        <v>27</v>
      </c>
      <c r="B35" s="115">
        <v>45398</v>
      </c>
      <c r="C35" s="33">
        <v>2</v>
      </c>
      <c r="D35" s="116">
        <v>111</v>
      </c>
      <c r="E35" s="116">
        <v>101</v>
      </c>
      <c r="F35" s="119">
        <f t="shared" si="20"/>
        <v>90.990990990990994</v>
      </c>
      <c r="H35" s="36">
        <v>27</v>
      </c>
      <c r="I35" s="115">
        <v>45401</v>
      </c>
      <c r="J35" s="33">
        <v>6</v>
      </c>
      <c r="K35" s="116">
        <v>85</v>
      </c>
      <c r="L35" s="116">
        <v>85</v>
      </c>
      <c r="M35" s="163">
        <f t="shared" si="21"/>
        <v>100</v>
      </c>
      <c r="O35" s="36">
        <v>27</v>
      </c>
      <c r="P35" s="115">
        <v>45400</v>
      </c>
      <c r="Q35" s="33">
        <v>4</v>
      </c>
      <c r="R35" s="116">
        <v>91</v>
      </c>
      <c r="S35" s="116">
        <v>87</v>
      </c>
      <c r="T35" s="117">
        <f t="shared" si="22"/>
        <v>95.604395604395606</v>
      </c>
    </row>
    <row r="36" spans="1:20" ht="15.75" thickBot="1" x14ac:dyDescent="0.3">
      <c r="A36" s="37">
        <v>28</v>
      </c>
      <c r="B36" s="121">
        <v>45407</v>
      </c>
      <c r="C36" s="140">
        <v>4</v>
      </c>
      <c r="D36" s="28">
        <v>111</v>
      </c>
      <c r="E36" s="28">
        <v>111</v>
      </c>
      <c r="F36" s="141">
        <f t="shared" si="20"/>
        <v>100</v>
      </c>
      <c r="H36" s="37">
        <v>28</v>
      </c>
      <c r="I36" s="121">
        <v>45407</v>
      </c>
      <c r="J36" s="140">
        <v>4</v>
      </c>
      <c r="K36" s="28">
        <v>110</v>
      </c>
      <c r="L36" s="28">
        <v>103</v>
      </c>
      <c r="M36" s="141">
        <f t="shared" si="21"/>
        <v>93.63636363636364</v>
      </c>
      <c r="O36" s="37">
        <v>28</v>
      </c>
      <c r="P36" s="121">
        <v>45408</v>
      </c>
      <c r="Q36" s="140">
        <v>0</v>
      </c>
      <c r="R36" s="28">
        <v>97</v>
      </c>
      <c r="S36" s="28">
        <v>77</v>
      </c>
      <c r="T36" s="141">
        <f t="shared" si="22"/>
        <v>79.381443298969074</v>
      </c>
    </row>
    <row r="37" spans="1:20" ht="15.75" thickBot="1" x14ac:dyDescent="0.3">
      <c r="A37" s="142"/>
      <c r="B37" s="143" t="s">
        <v>32</v>
      </c>
      <c r="C37" s="131">
        <f>SUM(C30:C36)</f>
        <v>14</v>
      </c>
      <c r="D37" s="131">
        <f t="shared" ref="D37" si="23">SUM(D30:D36)</f>
        <v>787</v>
      </c>
      <c r="E37" s="131">
        <f t="shared" ref="E37" si="24">SUM(E30:E36)</f>
        <v>642</v>
      </c>
      <c r="F37" s="144">
        <f>E37/D37*100</f>
        <v>81.575603557814475</v>
      </c>
      <c r="H37" s="142"/>
      <c r="I37" s="143" t="s">
        <v>32</v>
      </c>
      <c r="J37" s="131">
        <f>SUM(J30:J36)</f>
        <v>26</v>
      </c>
      <c r="K37" s="131">
        <f t="shared" ref="K37" si="25">SUM(K30:K36)</f>
        <v>741</v>
      </c>
      <c r="L37" s="131">
        <f t="shared" ref="L37" si="26">SUM(L30:L36)</f>
        <v>639</v>
      </c>
      <c r="M37" s="144">
        <f>L37/K37*100</f>
        <v>86.23481781376519</v>
      </c>
      <c r="O37" s="142"/>
      <c r="P37" s="143" t="s">
        <v>32</v>
      </c>
      <c r="Q37" s="131">
        <f>SUM(Q30:Q36)</f>
        <v>19</v>
      </c>
      <c r="R37" s="131">
        <f t="shared" ref="R37" si="27">SUM(R30:R36)</f>
        <v>699</v>
      </c>
      <c r="S37" s="131">
        <f t="shared" ref="S37" si="28">SUM(S30:S36)</f>
        <v>620</v>
      </c>
      <c r="T37" s="144">
        <f>S37/R37*100</f>
        <v>88.698140200286119</v>
      </c>
    </row>
    <row r="38" spans="1:20" ht="15.75" thickBot="1" x14ac:dyDescent="0.3">
      <c r="B38" s="97" t="s">
        <v>44</v>
      </c>
      <c r="I38" s="97" t="s">
        <v>2</v>
      </c>
      <c r="J38" s="1"/>
      <c r="K38" s="1"/>
      <c r="M38" s="1"/>
      <c r="P38" s="97" t="s">
        <v>4</v>
      </c>
      <c r="Q38" s="1"/>
      <c r="R38" s="1"/>
      <c r="T38" s="1"/>
    </row>
    <row r="39" spans="1:20" ht="15.75" thickBot="1" x14ac:dyDescent="0.3">
      <c r="A39" s="145" t="s">
        <v>31</v>
      </c>
      <c r="B39" s="95" t="s">
        <v>6</v>
      </c>
      <c r="C39" s="102" t="s">
        <v>27</v>
      </c>
      <c r="D39" s="103" t="s">
        <v>28</v>
      </c>
      <c r="E39" s="103" t="s">
        <v>29</v>
      </c>
      <c r="F39" s="104" t="s">
        <v>30</v>
      </c>
      <c r="H39" s="145" t="s">
        <v>31</v>
      </c>
      <c r="I39" s="95" t="s">
        <v>6</v>
      </c>
      <c r="J39" s="102" t="s">
        <v>27</v>
      </c>
      <c r="K39" s="103" t="s">
        <v>28</v>
      </c>
      <c r="L39" s="103" t="s">
        <v>29</v>
      </c>
      <c r="M39" s="104" t="s">
        <v>30</v>
      </c>
      <c r="O39" s="145" t="s">
        <v>31</v>
      </c>
      <c r="P39" s="95" t="s">
        <v>6</v>
      </c>
      <c r="Q39" s="102" t="s">
        <v>27</v>
      </c>
      <c r="R39" s="103" t="s">
        <v>28</v>
      </c>
      <c r="S39" s="103" t="s">
        <v>29</v>
      </c>
      <c r="T39" s="104" t="s">
        <v>30</v>
      </c>
    </row>
    <row r="40" spans="1:20" ht="15.75" thickBot="1" x14ac:dyDescent="0.3">
      <c r="A40" s="35">
        <v>1</v>
      </c>
      <c r="B40" s="138">
        <v>45177</v>
      </c>
      <c r="C40" s="139">
        <v>2</v>
      </c>
      <c r="D40" s="34">
        <v>81</v>
      </c>
      <c r="E40" s="34">
        <v>69</v>
      </c>
      <c r="F40" s="113">
        <f t="shared" ref="F40:F46" si="29">E40/D40*100</f>
        <v>85.18518518518519</v>
      </c>
      <c r="H40" s="35">
        <v>1</v>
      </c>
      <c r="I40" s="138">
        <v>45177</v>
      </c>
      <c r="J40" s="139">
        <v>4</v>
      </c>
      <c r="K40" s="34">
        <v>108</v>
      </c>
      <c r="L40" s="34">
        <v>93</v>
      </c>
      <c r="M40" s="113">
        <f t="shared" ref="M40:M47" si="30">L40/K40*100</f>
        <v>86.111111111111114</v>
      </c>
      <c r="O40" s="35">
        <v>1</v>
      </c>
      <c r="P40" s="138">
        <v>45177</v>
      </c>
      <c r="Q40" s="139">
        <v>4</v>
      </c>
      <c r="R40" s="34">
        <v>98</v>
      </c>
      <c r="S40" s="34">
        <v>77</v>
      </c>
      <c r="T40" s="113">
        <f t="shared" ref="T40:T47" si="31">S40/R40*100</f>
        <v>78.571428571428569</v>
      </c>
    </row>
    <row r="41" spans="1:20" x14ac:dyDescent="0.25">
      <c r="A41" s="36">
        <v>2</v>
      </c>
      <c r="B41" s="115">
        <v>45181</v>
      </c>
      <c r="C41" s="33">
        <v>2</v>
      </c>
      <c r="D41" s="116">
        <v>87</v>
      </c>
      <c r="E41" s="116">
        <v>65</v>
      </c>
      <c r="F41" s="113">
        <f t="shared" si="29"/>
        <v>74.712643678160916</v>
      </c>
      <c r="H41" s="36">
        <v>2</v>
      </c>
      <c r="I41" s="115">
        <v>45184</v>
      </c>
      <c r="J41" s="33">
        <v>4</v>
      </c>
      <c r="K41" s="116">
        <v>105</v>
      </c>
      <c r="L41" s="116">
        <v>82</v>
      </c>
      <c r="M41" s="117">
        <f t="shared" si="30"/>
        <v>78.095238095238102</v>
      </c>
      <c r="O41" s="36">
        <v>2</v>
      </c>
      <c r="P41" s="115">
        <v>45184</v>
      </c>
      <c r="Q41" s="33">
        <v>4</v>
      </c>
      <c r="R41" s="116">
        <v>98</v>
      </c>
      <c r="S41" s="116">
        <v>94</v>
      </c>
      <c r="T41" s="113">
        <f t="shared" si="31"/>
        <v>95.918367346938766</v>
      </c>
    </row>
    <row r="42" spans="1:20" x14ac:dyDescent="0.25">
      <c r="A42" s="36">
        <v>3</v>
      </c>
      <c r="B42" s="115">
        <v>45188</v>
      </c>
      <c r="C42" s="33">
        <v>4</v>
      </c>
      <c r="D42" s="116">
        <v>91</v>
      </c>
      <c r="E42" s="116">
        <v>78</v>
      </c>
      <c r="F42" s="117">
        <f t="shared" si="29"/>
        <v>85.714285714285708</v>
      </c>
      <c r="H42" s="36">
        <v>3</v>
      </c>
      <c r="I42" s="115">
        <v>45191</v>
      </c>
      <c r="J42" s="33">
        <v>2</v>
      </c>
      <c r="K42" s="116">
        <v>114</v>
      </c>
      <c r="L42" s="116">
        <v>109</v>
      </c>
      <c r="M42" s="117">
        <f t="shared" si="30"/>
        <v>95.614035087719301</v>
      </c>
      <c r="O42" s="36">
        <v>3</v>
      </c>
      <c r="P42" s="115">
        <v>45191</v>
      </c>
      <c r="Q42" s="33">
        <v>4</v>
      </c>
      <c r="R42" s="116">
        <v>98</v>
      </c>
      <c r="S42" s="116">
        <v>93</v>
      </c>
      <c r="T42" s="117">
        <f t="shared" si="31"/>
        <v>94.897959183673478</v>
      </c>
    </row>
    <row r="43" spans="1:20" x14ac:dyDescent="0.25">
      <c r="A43" s="36">
        <v>4</v>
      </c>
      <c r="B43" s="115">
        <v>45198</v>
      </c>
      <c r="C43" s="33">
        <v>4</v>
      </c>
      <c r="D43" s="116">
        <v>93</v>
      </c>
      <c r="E43" s="116">
        <v>82</v>
      </c>
      <c r="F43" s="117">
        <f t="shared" si="29"/>
        <v>88.172043010752688</v>
      </c>
      <c r="H43" s="36">
        <v>4</v>
      </c>
      <c r="I43" s="115">
        <v>45197</v>
      </c>
      <c r="J43" s="33">
        <v>2</v>
      </c>
      <c r="K43" s="116">
        <v>100</v>
      </c>
      <c r="L43" s="116">
        <v>81</v>
      </c>
      <c r="M43" s="117">
        <f t="shared" si="30"/>
        <v>81</v>
      </c>
      <c r="O43" s="36">
        <v>4</v>
      </c>
      <c r="P43" s="115">
        <v>45197</v>
      </c>
      <c r="Q43" s="33">
        <v>0</v>
      </c>
      <c r="R43" s="116">
        <v>98</v>
      </c>
      <c r="S43" s="116">
        <v>79</v>
      </c>
      <c r="T43" s="117">
        <f t="shared" si="31"/>
        <v>80.612244897959187</v>
      </c>
    </row>
    <row r="44" spans="1:20" x14ac:dyDescent="0.25">
      <c r="A44" s="36">
        <v>5</v>
      </c>
      <c r="B44" s="115">
        <v>45202</v>
      </c>
      <c r="C44" s="33">
        <v>2</v>
      </c>
      <c r="D44" s="116">
        <v>93</v>
      </c>
      <c r="E44" s="116">
        <v>76</v>
      </c>
      <c r="F44" s="117">
        <f t="shared" si="29"/>
        <v>81.72043010752688</v>
      </c>
      <c r="H44" s="36">
        <v>5</v>
      </c>
      <c r="I44" s="115">
        <v>45205</v>
      </c>
      <c r="J44" s="33">
        <v>0</v>
      </c>
      <c r="K44" s="116">
        <v>101</v>
      </c>
      <c r="L44" s="116">
        <v>89</v>
      </c>
      <c r="M44" s="117">
        <f t="shared" si="30"/>
        <v>88.118811881188122</v>
      </c>
      <c r="O44" s="36">
        <v>5</v>
      </c>
      <c r="P44" s="115">
        <v>45204</v>
      </c>
      <c r="Q44" s="33">
        <v>0</v>
      </c>
      <c r="R44" s="116">
        <v>98</v>
      </c>
      <c r="S44" s="116">
        <v>83</v>
      </c>
      <c r="T44" s="117">
        <f t="shared" si="31"/>
        <v>84.693877551020407</v>
      </c>
    </row>
    <row r="45" spans="1:20" x14ac:dyDescent="0.25">
      <c r="A45" s="36">
        <v>6</v>
      </c>
      <c r="B45" s="115">
        <v>45211</v>
      </c>
      <c r="C45" s="33">
        <v>2</v>
      </c>
      <c r="D45" s="116">
        <v>93</v>
      </c>
      <c r="E45" s="116">
        <v>63</v>
      </c>
      <c r="F45" s="117">
        <f t="shared" si="29"/>
        <v>67.741935483870961</v>
      </c>
      <c r="H45" s="36">
        <v>6</v>
      </c>
      <c r="I45" s="115">
        <v>45212</v>
      </c>
      <c r="J45" s="33">
        <v>2</v>
      </c>
      <c r="K45" s="116">
        <v>105</v>
      </c>
      <c r="L45" s="116">
        <v>95</v>
      </c>
      <c r="M45" s="117">
        <f t="shared" si="30"/>
        <v>90.476190476190482</v>
      </c>
      <c r="O45" s="36">
        <v>6</v>
      </c>
      <c r="P45" s="115">
        <v>45212</v>
      </c>
      <c r="Q45" s="33">
        <v>4</v>
      </c>
      <c r="R45" s="116">
        <v>98</v>
      </c>
      <c r="S45" s="116">
        <v>98</v>
      </c>
      <c r="T45" s="163">
        <f t="shared" si="31"/>
        <v>100</v>
      </c>
    </row>
    <row r="46" spans="1:20" ht="15.75" thickBot="1" x14ac:dyDescent="0.3">
      <c r="A46" s="125">
        <v>7</v>
      </c>
      <c r="B46" s="126">
        <v>45223</v>
      </c>
      <c r="C46" s="122">
        <v>4</v>
      </c>
      <c r="D46" s="123">
        <v>93</v>
      </c>
      <c r="E46" s="123">
        <v>82</v>
      </c>
      <c r="F46" s="117">
        <f t="shared" si="29"/>
        <v>88.172043010752688</v>
      </c>
      <c r="H46" s="125">
        <v>7</v>
      </c>
      <c r="I46" s="126">
        <v>45225</v>
      </c>
      <c r="J46" s="122">
        <v>0</v>
      </c>
      <c r="K46" s="123">
        <v>89</v>
      </c>
      <c r="L46" s="123">
        <v>64</v>
      </c>
      <c r="M46" s="124">
        <f t="shared" si="30"/>
        <v>71.910112359550567</v>
      </c>
      <c r="O46" s="125">
        <v>7</v>
      </c>
      <c r="P46" s="126">
        <v>45223</v>
      </c>
      <c r="Q46" s="122">
        <v>2</v>
      </c>
      <c r="R46" s="123">
        <v>98</v>
      </c>
      <c r="S46" s="123">
        <v>81</v>
      </c>
      <c r="T46" s="124">
        <f t="shared" si="31"/>
        <v>82.653061224489804</v>
      </c>
    </row>
    <row r="47" spans="1:20" ht="15.75" thickBot="1" x14ac:dyDescent="0.3">
      <c r="A47" s="127"/>
      <c r="B47" s="97" t="s">
        <v>32</v>
      </c>
      <c r="C47" s="128">
        <f>SUM(C40:C46)</f>
        <v>20</v>
      </c>
      <c r="D47" s="129">
        <f>SUM(D40:D46)</f>
        <v>631</v>
      </c>
      <c r="E47" s="129">
        <f>SUM(E40:E46)</f>
        <v>515</v>
      </c>
      <c r="F47" s="130">
        <f>E47/D47*100</f>
        <v>81.616481774960377</v>
      </c>
      <c r="G47" s="101"/>
      <c r="H47" s="127"/>
      <c r="I47" s="97" t="s">
        <v>32</v>
      </c>
      <c r="J47" s="128">
        <f>SUM(J40:J46)</f>
        <v>14</v>
      </c>
      <c r="K47" s="129">
        <f>SUM(K40:K46)</f>
        <v>722</v>
      </c>
      <c r="L47" s="146">
        <f>SUM(L40:L46)</f>
        <v>613</v>
      </c>
      <c r="M47" s="147">
        <f t="shared" si="30"/>
        <v>84.903047091412745</v>
      </c>
      <c r="N47" s="101"/>
      <c r="O47" s="127"/>
      <c r="P47" s="97" t="s">
        <v>32</v>
      </c>
      <c r="Q47" s="128">
        <f>SUM(Q40:Q46)</f>
        <v>18</v>
      </c>
      <c r="R47" s="129">
        <f>SUM(R40:R46)</f>
        <v>686</v>
      </c>
      <c r="S47" s="129">
        <f>SUM(S40:S46)</f>
        <v>605</v>
      </c>
      <c r="T47" s="130">
        <f t="shared" si="31"/>
        <v>88.192419825072889</v>
      </c>
    </row>
    <row r="48" spans="1:20" ht="15.75" thickBot="1" x14ac:dyDescent="0.3">
      <c r="A48" s="133" t="s">
        <v>31</v>
      </c>
      <c r="B48" s="134" t="s">
        <v>7</v>
      </c>
      <c r="C48" s="135" t="s">
        <v>27</v>
      </c>
      <c r="D48" s="136" t="s">
        <v>28</v>
      </c>
      <c r="E48" s="136" t="s">
        <v>29</v>
      </c>
      <c r="F48" s="137" t="s">
        <v>30</v>
      </c>
      <c r="H48" s="133" t="s">
        <v>31</v>
      </c>
      <c r="I48" s="134" t="s">
        <v>7</v>
      </c>
      <c r="J48" s="135" t="s">
        <v>27</v>
      </c>
      <c r="K48" s="136" t="s">
        <v>28</v>
      </c>
      <c r="L48" s="136" t="s">
        <v>29</v>
      </c>
      <c r="M48" s="137" t="s">
        <v>30</v>
      </c>
      <c r="O48" s="133" t="s">
        <v>31</v>
      </c>
      <c r="P48" s="134" t="s">
        <v>7</v>
      </c>
      <c r="Q48" s="135" t="s">
        <v>27</v>
      </c>
      <c r="R48" s="136" t="s">
        <v>28</v>
      </c>
      <c r="S48" s="136" t="s">
        <v>29</v>
      </c>
      <c r="T48" s="137" t="s">
        <v>30</v>
      </c>
    </row>
    <row r="49" spans="1:20" x14ac:dyDescent="0.25">
      <c r="A49" s="35">
        <v>8</v>
      </c>
      <c r="B49" s="138">
        <v>45279</v>
      </c>
      <c r="C49" s="139">
        <v>4</v>
      </c>
      <c r="D49" s="34">
        <v>93</v>
      </c>
      <c r="E49" s="34">
        <v>78</v>
      </c>
      <c r="F49" s="112">
        <f t="shared" ref="F49:F56" si="32">E49/D49*100</f>
        <v>83.870967741935488</v>
      </c>
      <c r="H49" s="35">
        <v>8</v>
      </c>
      <c r="I49" s="138">
        <v>45279</v>
      </c>
      <c r="J49" s="139">
        <v>2</v>
      </c>
      <c r="K49" s="34">
        <v>105</v>
      </c>
      <c r="L49" s="34">
        <v>94</v>
      </c>
      <c r="M49" s="112">
        <f t="shared" ref="M49:M56" si="33">L49/K49*100</f>
        <v>89.523809523809533</v>
      </c>
      <c r="O49" s="35">
        <v>8</v>
      </c>
      <c r="P49" s="138">
        <v>45233</v>
      </c>
      <c r="Q49" s="139">
        <v>5</v>
      </c>
      <c r="R49" s="34">
        <v>98</v>
      </c>
      <c r="S49" s="34">
        <v>98</v>
      </c>
      <c r="T49" s="113">
        <f t="shared" ref="T49:T56" si="34">S49/R49*100</f>
        <v>100</v>
      </c>
    </row>
    <row r="50" spans="1:20" x14ac:dyDescent="0.25">
      <c r="A50" s="36">
        <v>9</v>
      </c>
      <c r="B50" s="115">
        <v>45239</v>
      </c>
      <c r="C50" s="33">
        <v>4</v>
      </c>
      <c r="D50" s="116">
        <v>93</v>
      </c>
      <c r="E50" s="148">
        <v>84</v>
      </c>
      <c r="F50" s="119">
        <f t="shared" si="32"/>
        <v>90.322580645161281</v>
      </c>
      <c r="H50" s="36">
        <v>9</v>
      </c>
      <c r="I50" s="115">
        <v>45240</v>
      </c>
      <c r="J50" s="33">
        <v>6</v>
      </c>
      <c r="K50" s="116">
        <v>105</v>
      </c>
      <c r="L50" s="116">
        <v>105</v>
      </c>
      <c r="M50" s="119">
        <f t="shared" si="33"/>
        <v>100</v>
      </c>
      <c r="O50" s="36">
        <v>9</v>
      </c>
      <c r="P50" s="115">
        <v>45240</v>
      </c>
      <c r="Q50" s="33">
        <v>2</v>
      </c>
      <c r="R50" s="116">
        <v>98</v>
      </c>
      <c r="S50" s="116">
        <v>85</v>
      </c>
      <c r="T50" s="119">
        <f t="shared" si="34"/>
        <v>86.734693877551024</v>
      </c>
    </row>
    <row r="51" spans="1:20" x14ac:dyDescent="0.25">
      <c r="A51" s="36">
        <v>10</v>
      </c>
      <c r="B51" s="115">
        <v>45247</v>
      </c>
      <c r="C51" s="33">
        <v>0</v>
      </c>
      <c r="D51" s="116">
        <v>91</v>
      </c>
      <c r="E51" s="116">
        <v>53</v>
      </c>
      <c r="F51" s="119">
        <f t="shared" si="32"/>
        <v>58.241758241758248</v>
      </c>
      <c r="H51" s="36">
        <v>10</v>
      </c>
      <c r="I51" s="115">
        <v>45247</v>
      </c>
      <c r="J51" s="33">
        <v>2</v>
      </c>
      <c r="K51" s="116">
        <v>111</v>
      </c>
      <c r="L51" s="116">
        <v>96</v>
      </c>
      <c r="M51" s="117">
        <f t="shared" si="33"/>
        <v>86.486486486486484</v>
      </c>
      <c r="O51" s="36">
        <v>10</v>
      </c>
      <c r="P51" s="115">
        <v>45246</v>
      </c>
      <c r="Q51" s="33">
        <v>2</v>
      </c>
      <c r="R51" s="116">
        <v>102</v>
      </c>
      <c r="S51" s="116">
        <v>58</v>
      </c>
      <c r="T51" s="119">
        <f t="shared" si="34"/>
        <v>56.862745098039213</v>
      </c>
    </row>
    <row r="52" spans="1:20" x14ac:dyDescent="0.25">
      <c r="A52" s="36">
        <v>11</v>
      </c>
      <c r="B52" s="115">
        <v>45251</v>
      </c>
      <c r="C52" s="33">
        <v>2</v>
      </c>
      <c r="D52" s="116">
        <v>91</v>
      </c>
      <c r="E52" s="116">
        <v>74</v>
      </c>
      <c r="F52" s="119">
        <f t="shared" si="32"/>
        <v>81.318681318681314</v>
      </c>
      <c r="H52" s="36">
        <v>11</v>
      </c>
      <c r="I52" s="115">
        <v>45254</v>
      </c>
      <c r="J52" s="33">
        <v>4</v>
      </c>
      <c r="K52" s="116">
        <v>95</v>
      </c>
      <c r="L52" s="116">
        <v>77</v>
      </c>
      <c r="M52" s="119">
        <f t="shared" si="33"/>
        <v>81.05263157894737</v>
      </c>
      <c r="O52" s="36">
        <v>11</v>
      </c>
      <c r="P52" s="115">
        <v>45254</v>
      </c>
      <c r="Q52" s="33">
        <v>2</v>
      </c>
      <c r="R52" s="116">
        <v>98</v>
      </c>
      <c r="S52" s="116">
        <v>85</v>
      </c>
      <c r="T52" s="119">
        <f t="shared" si="34"/>
        <v>86.734693877551024</v>
      </c>
    </row>
    <row r="53" spans="1:20" x14ac:dyDescent="0.25">
      <c r="A53" s="36">
        <v>12</v>
      </c>
      <c r="B53" s="115">
        <v>45260</v>
      </c>
      <c r="C53" s="33">
        <v>0</v>
      </c>
      <c r="D53" s="116">
        <v>93</v>
      </c>
      <c r="E53" s="116">
        <v>53</v>
      </c>
      <c r="F53" s="119">
        <f t="shared" si="32"/>
        <v>56.98924731182796</v>
      </c>
      <c r="H53" s="36">
        <v>12</v>
      </c>
      <c r="I53" s="115">
        <v>45260</v>
      </c>
      <c r="J53" s="33">
        <v>2</v>
      </c>
      <c r="K53" s="116">
        <v>105</v>
      </c>
      <c r="L53" s="116">
        <v>86</v>
      </c>
      <c r="M53" s="117">
        <f t="shared" si="33"/>
        <v>81.904761904761898</v>
      </c>
      <c r="O53" s="36">
        <v>12</v>
      </c>
      <c r="P53" s="115">
        <v>45261</v>
      </c>
      <c r="Q53" s="33">
        <v>2</v>
      </c>
      <c r="R53" s="116">
        <v>98</v>
      </c>
      <c r="S53" s="116">
        <v>86</v>
      </c>
      <c r="T53" s="119">
        <f t="shared" si="34"/>
        <v>87.755102040816325</v>
      </c>
    </row>
    <row r="54" spans="1:20" x14ac:dyDescent="0.25">
      <c r="A54" s="36">
        <v>13</v>
      </c>
      <c r="B54" s="115">
        <v>45265</v>
      </c>
      <c r="C54" s="33">
        <v>0</v>
      </c>
      <c r="D54" s="116">
        <v>93</v>
      </c>
      <c r="E54" s="116">
        <v>60</v>
      </c>
      <c r="F54" s="119">
        <f t="shared" si="32"/>
        <v>64.516129032258064</v>
      </c>
      <c r="H54" s="36">
        <v>13</v>
      </c>
      <c r="I54" s="115">
        <v>45281</v>
      </c>
      <c r="J54" s="33">
        <v>6</v>
      </c>
      <c r="K54" s="116">
        <v>105</v>
      </c>
      <c r="L54" s="116">
        <v>105</v>
      </c>
      <c r="M54" s="117">
        <f t="shared" si="33"/>
        <v>100</v>
      </c>
      <c r="O54" s="36">
        <v>13</v>
      </c>
      <c r="P54" s="115">
        <v>45281</v>
      </c>
      <c r="Q54" s="33">
        <v>0</v>
      </c>
      <c r="R54" s="116">
        <v>98</v>
      </c>
      <c r="S54" s="116">
        <v>83</v>
      </c>
      <c r="T54" s="119">
        <f t="shared" si="34"/>
        <v>84.693877551020407</v>
      </c>
    </row>
    <row r="55" spans="1:20" ht="15.75" thickBot="1" x14ac:dyDescent="0.3">
      <c r="A55" s="37">
        <v>14</v>
      </c>
      <c r="B55" s="121">
        <v>45303</v>
      </c>
      <c r="C55" s="140">
        <v>2</v>
      </c>
      <c r="D55" s="28">
        <v>93</v>
      </c>
      <c r="E55" s="28">
        <v>72</v>
      </c>
      <c r="F55" s="141">
        <f t="shared" si="32"/>
        <v>77.41935483870968</v>
      </c>
      <c r="H55" s="37">
        <v>14</v>
      </c>
      <c r="I55" s="121">
        <v>45303</v>
      </c>
      <c r="J55" s="140">
        <v>6</v>
      </c>
      <c r="K55" s="28">
        <v>105</v>
      </c>
      <c r="L55" s="28">
        <v>105</v>
      </c>
      <c r="M55" s="117">
        <f t="shared" si="33"/>
        <v>100</v>
      </c>
      <c r="O55" s="37">
        <v>14</v>
      </c>
      <c r="P55" s="121">
        <v>45303</v>
      </c>
      <c r="Q55" s="140">
        <v>4</v>
      </c>
      <c r="R55" s="28">
        <v>98</v>
      </c>
      <c r="S55" s="28">
        <v>84</v>
      </c>
      <c r="T55" s="141">
        <f t="shared" si="34"/>
        <v>85.714285714285708</v>
      </c>
    </row>
    <row r="56" spans="1:20" ht="15.75" thickBot="1" x14ac:dyDescent="0.3">
      <c r="A56" s="142"/>
      <c r="B56" s="143" t="s">
        <v>32</v>
      </c>
      <c r="C56" s="131">
        <f>SUM(C49:C55)</f>
        <v>12</v>
      </c>
      <c r="D56" s="131">
        <f>SUM(D49:D55)</f>
        <v>647</v>
      </c>
      <c r="E56" s="131">
        <f>SUM(E49:E55)</f>
        <v>474</v>
      </c>
      <c r="F56" s="144">
        <f t="shared" si="32"/>
        <v>73.261205564142202</v>
      </c>
      <c r="H56" s="142"/>
      <c r="I56" s="143" t="s">
        <v>32</v>
      </c>
      <c r="J56" s="131">
        <f>SUM(J49:J55)</f>
        <v>28</v>
      </c>
      <c r="K56" s="131">
        <f>SUM(K49:K55)</f>
        <v>731</v>
      </c>
      <c r="L56" s="131">
        <f>SUM(L49:L55)</f>
        <v>668</v>
      </c>
      <c r="M56" s="132">
        <f t="shared" si="33"/>
        <v>91.381668946648432</v>
      </c>
      <c r="O56" s="142"/>
      <c r="P56" s="143" t="s">
        <v>32</v>
      </c>
      <c r="Q56" s="131">
        <f>SUM(Q49:Q55)</f>
        <v>17</v>
      </c>
      <c r="R56" s="131">
        <f>SUM(R49:R55)</f>
        <v>690</v>
      </c>
      <c r="S56" s="131">
        <f>SUM(S49:S55)</f>
        <v>579</v>
      </c>
      <c r="T56" s="144">
        <f t="shared" si="34"/>
        <v>83.913043478260875</v>
      </c>
    </row>
    <row r="57" spans="1:20" ht="15.75" thickBot="1" x14ac:dyDescent="0.3">
      <c r="A57" s="145" t="s">
        <v>31</v>
      </c>
      <c r="B57" s="95" t="s">
        <v>16</v>
      </c>
      <c r="C57" s="102" t="s">
        <v>27</v>
      </c>
      <c r="D57" s="103" t="s">
        <v>28</v>
      </c>
      <c r="E57" s="103" t="s">
        <v>29</v>
      </c>
      <c r="F57" s="104" t="s">
        <v>30</v>
      </c>
      <c r="H57" s="145" t="s">
        <v>31</v>
      </c>
      <c r="I57" s="95" t="s">
        <v>16</v>
      </c>
      <c r="J57" s="102" t="s">
        <v>27</v>
      </c>
      <c r="K57" s="103" t="s">
        <v>28</v>
      </c>
      <c r="L57" s="103" t="s">
        <v>29</v>
      </c>
      <c r="M57" s="104" t="s">
        <v>30</v>
      </c>
      <c r="O57" s="145" t="s">
        <v>31</v>
      </c>
      <c r="P57" s="95" t="s">
        <v>16</v>
      </c>
      <c r="Q57" s="102" t="s">
        <v>27</v>
      </c>
      <c r="R57" s="103" t="s">
        <v>28</v>
      </c>
      <c r="S57" s="103" t="s">
        <v>29</v>
      </c>
      <c r="T57" s="104" t="s">
        <v>30</v>
      </c>
    </row>
    <row r="58" spans="1:20" x14ac:dyDescent="0.25">
      <c r="A58" s="35">
        <v>15</v>
      </c>
      <c r="B58" s="138">
        <v>45310</v>
      </c>
      <c r="C58" s="139">
        <v>2</v>
      </c>
      <c r="D58" s="34">
        <v>93</v>
      </c>
      <c r="E58" s="34">
        <v>85</v>
      </c>
      <c r="F58" s="113">
        <f t="shared" ref="F58:F65" si="35">E58/D58*100</f>
        <v>91.397849462365585</v>
      </c>
      <c r="H58" s="35">
        <v>15</v>
      </c>
      <c r="I58" s="138">
        <v>45310</v>
      </c>
      <c r="J58" s="139">
        <v>4</v>
      </c>
      <c r="K58" s="34">
        <v>111</v>
      </c>
      <c r="L58" s="34">
        <v>89</v>
      </c>
      <c r="M58" s="113">
        <f t="shared" ref="M58:M65" si="36">L58/K58*100</f>
        <v>80.180180180180187</v>
      </c>
      <c r="O58" s="35">
        <v>15</v>
      </c>
      <c r="P58" s="138">
        <v>45310</v>
      </c>
      <c r="Q58" s="139">
        <v>4</v>
      </c>
      <c r="R58" s="34">
        <v>79</v>
      </c>
      <c r="S58" s="34">
        <v>77</v>
      </c>
      <c r="T58" s="112">
        <f t="shared" ref="T58:T65" si="37">S58/R58*100</f>
        <v>97.468354430379748</v>
      </c>
    </row>
    <row r="59" spans="1:20" x14ac:dyDescent="0.25">
      <c r="A59" s="36">
        <v>16</v>
      </c>
      <c r="B59" s="115">
        <v>45314</v>
      </c>
      <c r="C59" s="33">
        <v>5</v>
      </c>
      <c r="D59" s="116">
        <v>93</v>
      </c>
      <c r="E59" s="116">
        <v>93</v>
      </c>
      <c r="F59" s="119">
        <f t="shared" si="35"/>
        <v>100</v>
      </c>
      <c r="H59" s="36">
        <v>16</v>
      </c>
      <c r="I59" s="115">
        <v>45317</v>
      </c>
      <c r="J59" s="33">
        <v>0</v>
      </c>
      <c r="K59" s="116">
        <v>105</v>
      </c>
      <c r="L59" s="116">
        <v>74</v>
      </c>
      <c r="M59" s="117">
        <f t="shared" si="36"/>
        <v>70.476190476190482</v>
      </c>
      <c r="O59" s="36">
        <v>16</v>
      </c>
      <c r="P59" s="115">
        <v>45317</v>
      </c>
      <c r="Q59" s="33">
        <v>2</v>
      </c>
      <c r="R59" s="116">
        <v>98</v>
      </c>
      <c r="S59" s="116">
        <v>87</v>
      </c>
      <c r="T59" s="119">
        <f t="shared" si="37"/>
        <v>88.775510204081627</v>
      </c>
    </row>
    <row r="60" spans="1:20" x14ac:dyDescent="0.25">
      <c r="A60" s="36">
        <v>17</v>
      </c>
      <c r="B60" s="115">
        <v>45321</v>
      </c>
      <c r="C60" s="33">
        <v>0</v>
      </c>
      <c r="D60" s="116">
        <v>93</v>
      </c>
      <c r="E60" s="116">
        <v>75</v>
      </c>
      <c r="F60" s="119">
        <f t="shared" si="35"/>
        <v>80.645161290322577</v>
      </c>
      <c r="H60" s="36">
        <v>17</v>
      </c>
      <c r="I60" s="115">
        <v>45324</v>
      </c>
      <c r="J60" s="33">
        <v>4</v>
      </c>
      <c r="K60" s="116">
        <v>105</v>
      </c>
      <c r="L60" s="116">
        <v>93</v>
      </c>
      <c r="M60" s="119">
        <f t="shared" si="36"/>
        <v>88.571428571428569</v>
      </c>
      <c r="O60" s="36">
        <v>17</v>
      </c>
      <c r="P60" s="115">
        <v>45324</v>
      </c>
      <c r="Q60" s="33">
        <v>2</v>
      </c>
      <c r="R60" s="116">
        <v>98</v>
      </c>
      <c r="S60" s="116">
        <v>77</v>
      </c>
      <c r="T60" s="119">
        <f t="shared" si="37"/>
        <v>78.571428571428569</v>
      </c>
    </row>
    <row r="61" spans="1:20" x14ac:dyDescent="0.25">
      <c r="A61" s="36">
        <v>18</v>
      </c>
      <c r="B61" s="115">
        <v>45330</v>
      </c>
      <c r="C61" s="33">
        <v>4</v>
      </c>
      <c r="D61" s="116">
        <v>93</v>
      </c>
      <c r="E61" s="116">
        <v>91</v>
      </c>
      <c r="F61" s="119">
        <f t="shared" si="35"/>
        <v>97.849462365591393</v>
      </c>
      <c r="H61" s="36">
        <v>18</v>
      </c>
      <c r="I61" s="115">
        <v>45330</v>
      </c>
      <c r="J61" s="33">
        <v>4</v>
      </c>
      <c r="K61" s="116">
        <v>89</v>
      </c>
      <c r="L61" s="116">
        <v>88</v>
      </c>
      <c r="M61" s="117">
        <f t="shared" si="36"/>
        <v>98.876404494382015</v>
      </c>
      <c r="O61" s="36">
        <v>18</v>
      </c>
      <c r="P61" s="115">
        <v>45330</v>
      </c>
      <c r="Q61" s="33">
        <v>2</v>
      </c>
      <c r="R61" s="116">
        <v>98</v>
      </c>
      <c r="S61" s="116">
        <v>85</v>
      </c>
      <c r="T61" s="119">
        <f t="shared" si="37"/>
        <v>86.734693877551024</v>
      </c>
    </row>
    <row r="62" spans="1:20" x14ac:dyDescent="0.25">
      <c r="A62" s="36">
        <v>19</v>
      </c>
      <c r="B62" s="115">
        <v>45342</v>
      </c>
      <c r="C62" s="33">
        <v>3</v>
      </c>
      <c r="D62" s="116">
        <v>93</v>
      </c>
      <c r="E62" s="116">
        <v>91</v>
      </c>
      <c r="F62" s="119">
        <f t="shared" si="35"/>
        <v>97.849462365591393</v>
      </c>
      <c r="H62" s="36">
        <v>19</v>
      </c>
      <c r="I62" s="115">
        <v>45345</v>
      </c>
      <c r="J62" s="33">
        <v>2</v>
      </c>
      <c r="K62" s="116">
        <v>97</v>
      </c>
      <c r="L62" s="116">
        <v>91</v>
      </c>
      <c r="M62" s="119">
        <f t="shared" si="36"/>
        <v>93.814432989690715</v>
      </c>
      <c r="O62" s="36">
        <v>19</v>
      </c>
      <c r="P62" s="115">
        <v>45344</v>
      </c>
      <c r="Q62" s="33">
        <v>4</v>
      </c>
      <c r="R62" s="116">
        <v>98</v>
      </c>
      <c r="S62" s="116">
        <v>83</v>
      </c>
      <c r="T62" s="119">
        <f t="shared" si="37"/>
        <v>84.693877551020407</v>
      </c>
    </row>
    <row r="63" spans="1:20" x14ac:dyDescent="0.25">
      <c r="A63" s="36">
        <v>20</v>
      </c>
      <c r="B63" s="115">
        <v>45351</v>
      </c>
      <c r="C63" s="33">
        <v>0</v>
      </c>
      <c r="D63" s="116">
        <v>93</v>
      </c>
      <c r="E63" s="116">
        <v>69</v>
      </c>
      <c r="F63" s="119">
        <f t="shared" si="35"/>
        <v>74.193548387096769</v>
      </c>
      <c r="H63" s="36">
        <v>20</v>
      </c>
      <c r="I63" s="115">
        <v>45352</v>
      </c>
      <c r="J63" s="33">
        <v>4</v>
      </c>
      <c r="K63" s="116">
        <v>105</v>
      </c>
      <c r="L63" s="116">
        <v>101</v>
      </c>
      <c r="M63" s="119">
        <f t="shared" si="36"/>
        <v>96.19047619047619</v>
      </c>
      <c r="O63" s="36">
        <v>20</v>
      </c>
      <c r="P63" s="115">
        <v>45362</v>
      </c>
      <c r="Q63" s="33">
        <v>2</v>
      </c>
      <c r="R63" s="116">
        <v>98</v>
      </c>
      <c r="S63" s="116">
        <v>79</v>
      </c>
      <c r="T63" s="119">
        <f t="shared" si="37"/>
        <v>80.612244897959187</v>
      </c>
    </row>
    <row r="64" spans="1:20" ht="15.75" thickBot="1" x14ac:dyDescent="0.3">
      <c r="A64" s="37">
        <v>21</v>
      </c>
      <c r="B64" s="121">
        <v>45356</v>
      </c>
      <c r="C64" s="140">
        <v>2</v>
      </c>
      <c r="D64" s="28">
        <v>93</v>
      </c>
      <c r="E64" s="28">
        <v>83</v>
      </c>
      <c r="F64" s="141">
        <f t="shared" si="35"/>
        <v>89.247311827956992</v>
      </c>
      <c r="H64" s="37">
        <v>21</v>
      </c>
      <c r="I64" s="121">
        <v>45358</v>
      </c>
      <c r="J64" s="140">
        <v>4</v>
      </c>
      <c r="K64" s="28">
        <v>105</v>
      </c>
      <c r="L64" s="28">
        <v>90</v>
      </c>
      <c r="M64" s="141">
        <f t="shared" si="36"/>
        <v>85.714285714285708</v>
      </c>
      <c r="O64" s="37">
        <v>21</v>
      </c>
      <c r="P64" s="121">
        <v>45356</v>
      </c>
      <c r="Q64" s="140">
        <v>4</v>
      </c>
      <c r="R64" s="28">
        <v>98</v>
      </c>
      <c r="S64" s="28">
        <v>94</v>
      </c>
      <c r="T64" s="141">
        <f t="shared" si="37"/>
        <v>95.918367346938766</v>
      </c>
    </row>
    <row r="65" spans="1:20" ht="15.75" thickBot="1" x14ac:dyDescent="0.3">
      <c r="A65" s="142"/>
      <c r="B65" s="143" t="s">
        <v>32</v>
      </c>
      <c r="C65" s="131">
        <f>SUM(C58:C64)</f>
        <v>16</v>
      </c>
      <c r="D65" s="131">
        <f>SUM(D58:D64)</f>
        <v>651</v>
      </c>
      <c r="E65" s="131">
        <f>SUM(E58:E64)</f>
        <v>587</v>
      </c>
      <c r="F65" s="144">
        <f t="shared" si="35"/>
        <v>90.168970814132095</v>
      </c>
      <c r="H65" s="142"/>
      <c r="I65" s="143" t="s">
        <v>32</v>
      </c>
      <c r="J65" s="131">
        <f>SUM(J58:J64)</f>
        <v>22</v>
      </c>
      <c r="K65" s="131">
        <f>SUM(K58:K64)</f>
        <v>717</v>
      </c>
      <c r="L65" s="131">
        <f>SUM(L58:L64)</f>
        <v>626</v>
      </c>
      <c r="M65" s="144">
        <f t="shared" si="36"/>
        <v>87.308228730822862</v>
      </c>
      <c r="O65" s="142"/>
      <c r="P65" s="143" t="s">
        <v>32</v>
      </c>
      <c r="Q65" s="131">
        <f>SUM(Q58:Q64)</f>
        <v>20</v>
      </c>
      <c r="R65" s="131">
        <f>SUM(R58:R64)</f>
        <v>667</v>
      </c>
      <c r="S65" s="131">
        <f>SUM(S58:S64)</f>
        <v>582</v>
      </c>
      <c r="T65" s="144">
        <f t="shared" si="37"/>
        <v>87.256371814092958</v>
      </c>
    </row>
    <row r="66" spans="1:20" ht="15.75" thickBot="1" x14ac:dyDescent="0.3">
      <c r="A66" s="145" t="s">
        <v>31</v>
      </c>
      <c r="B66" s="95" t="s">
        <v>17</v>
      </c>
      <c r="C66" s="102" t="s">
        <v>27</v>
      </c>
      <c r="D66" s="103" t="s">
        <v>28</v>
      </c>
      <c r="E66" s="103" t="s">
        <v>29</v>
      </c>
      <c r="F66" s="104" t="s">
        <v>30</v>
      </c>
      <c r="H66" s="145" t="s">
        <v>31</v>
      </c>
      <c r="I66" s="95" t="s">
        <v>17</v>
      </c>
      <c r="J66" s="102" t="s">
        <v>27</v>
      </c>
      <c r="K66" s="103" t="s">
        <v>28</v>
      </c>
      <c r="L66" s="103" t="s">
        <v>29</v>
      </c>
      <c r="M66" s="104" t="s">
        <v>30</v>
      </c>
      <c r="O66" s="145" t="s">
        <v>31</v>
      </c>
      <c r="P66" s="95" t="s">
        <v>17</v>
      </c>
      <c r="Q66" s="102" t="s">
        <v>27</v>
      </c>
      <c r="R66" s="103" t="s">
        <v>28</v>
      </c>
      <c r="S66" s="103" t="s">
        <v>29</v>
      </c>
      <c r="T66" s="104" t="s">
        <v>30</v>
      </c>
    </row>
    <row r="67" spans="1:20" x14ac:dyDescent="0.25">
      <c r="A67" s="35">
        <v>22</v>
      </c>
      <c r="B67" s="138">
        <v>45363</v>
      </c>
      <c r="C67" s="139">
        <v>4</v>
      </c>
      <c r="D67" s="34">
        <v>93</v>
      </c>
      <c r="E67" s="34">
        <v>87</v>
      </c>
      <c r="F67" s="112">
        <f t="shared" ref="F67:F74" si="38">E67/D67*100</f>
        <v>93.548387096774192</v>
      </c>
      <c r="H67" s="35">
        <v>22</v>
      </c>
      <c r="I67" s="138">
        <v>45363</v>
      </c>
      <c r="J67" s="139">
        <v>2</v>
      </c>
      <c r="K67" s="34">
        <v>105</v>
      </c>
      <c r="L67" s="34">
        <v>101</v>
      </c>
      <c r="M67" s="112">
        <f t="shared" ref="M67:M74" si="39">L67/K67*100</f>
        <v>96.19047619047619</v>
      </c>
      <c r="O67" s="35">
        <v>22</v>
      </c>
      <c r="P67" s="138">
        <v>45366</v>
      </c>
      <c r="Q67" s="139">
        <v>6</v>
      </c>
      <c r="R67" s="34">
        <v>98</v>
      </c>
      <c r="S67" s="34">
        <v>98</v>
      </c>
      <c r="T67" s="112">
        <f t="shared" ref="T67:T74" si="40">S67/R67*100</f>
        <v>100</v>
      </c>
    </row>
    <row r="68" spans="1:20" x14ac:dyDescent="0.25">
      <c r="A68" s="36">
        <v>23</v>
      </c>
      <c r="B68" s="115">
        <v>45372</v>
      </c>
      <c r="C68" s="33">
        <v>4</v>
      </c>
      <c r="D68" s="116">
        <v>93</v>
      </c>
      <c r="E68" s="116">
        <v>92</v>
      </c>
      <c r="F68" s="119">
        <f t="shared" si="38"/>
        <v>98.924731182795696</v>
      </c>
      <c r="H68" s="36">
        <v>23</v>
      </c>
      <c r="I68" s="115">
        <v>45369</v>
      </c>
      <c r="J68" s="33">
        <v>2</v>
      </c>
      <c r="K68" s="116">
        <v>105</v>
      </c>
      <c r="L68" s="116">
        <v>99</v>
      </c>
      <c r="M68" s="119">
        <f t="shared" si="39"/>
        <v>94.285714285714278</v>
      </c>
      <c r="O68" s="36">
        <v>23</v>
      </c>
      <c r="P68" s="115">
        <v>45373</v>
      </c>
      <c r="Q68" s="33">
        <v>6</v>
      </c>
      <c r="R68" s="116">
        <v>98</v>
      </c>
      <c r="S68" s="116">
        <v>98</v>
      </c>
      <c r="T68" s="119">
        <f t="shared" si="40"/>
        <v>100</v>
      </c>
    </row>
    <row r="69" spans="1:20" x14ac:dyDescent="0.25">
      <c r="A69" s="36">
        <v>24</v>
      </c>
      <c r="B69" s="115">
        <v>45380</v>
      </c>
      <c r="C69" s="33">
        <v>2</v>
      </c>
      <c r="D69" s="116">
        <v>93</v>
      </c>
      <c r="E69" s="116">
        <v>78</v>
      </c>
      <c r="F69" s="119">
        <f t="shared" si="38"/>
        <v>83.870967741935488</v>
      </c>
      <c r="H69" s="36">
        <v>24</v>
      </c>
      <c r="I69" s="115">
        <v>45380</v>
      </c>
      <c r="J69" s="33">
        <v>6</v>
      </c>
      <c r="K69" s="116">
        <v>105</v>
      </c>
      <c r="L69" s="116">
        <v>105</v>
      </c>
      <c r="M69" s="119">
        <f t="shared" si="39"/>
        <v>100</v>
      </c>
      <c r="O69" s="36">
        <v>24</v>
      </c>
      <c r="P69" s="115">
        <v>45379</v>
      </c>
      <c r="Q69" s="33">
        <v>4</v>
      </c>
      <c r="R69" s="116">
        <v>98</v>
      </c>
      <c r="S69" s="116">
        <v>94</v>
      </c>
      <c r="T69" s="119">
        <f t="shared" si="40"/>
        <v>95.918367346938766</v>
      </c>
    </row>
    <row r="70" spans="1:20" x14ac:dyDescent="0.25">
      <c r="A70" s="36">
        <v>25</v>
      </c>
      <c r="B70" s="115">
        <v>45384</v>
      </c>
      <c r="C70" s="33">
        <v>3</v>
      </c>
      <c r="D70" s="116">
        <v>93</v>
      </c>
      <c r="E70" s="116">
        <v>85</v>
      </c>
      <c r="F70" s="117">
        <f t="shared" si="38"/>
        <v>91.397849462365585</v>
      </c>
      <c r="H70" s="36">
        <v>25</v>
      </c>
      <c r="I70" s="115">
        <v>45387</v>
      </c>
      <c r="J70" s="33">
        <v>4</v>
      </c>
      <c r="K70" s="116">
        <v>105</v>
      </c>
      <c r="L70" s="116">
        <v>102</v>
      </c>
      <c r="M70" s="119">
        <f t="shared" si="39"/>
        <v>97.142857142857139</v>
      </c>
      <c r="O70" s="36">
        <v>25</v>
      </c>
      <c r="P70" s="115">
        <v>45387</v>
      </c>
      <c r="Q70" s="33">
        <v>6</v>
      </c>
      <c r="R70" s="116">
        <v>98</v>
      </c>
      <c r="S70" s="116">
        <v>98</v>
      </c>
      <c r="T70" s="119">
        <f t="shared" si="40"/>
        <v>100</v>
      </c>
    </row>
    <row r="71" spans="1:20" x14ac:dyDescent="0.25">
      <c r="A71" s="36">
        <v>26</v>
      </c>
      <c r="B71" s="115">
        <v>45393</v>
      </c>
      <c r="C71" s="33">
        <v>0</v>
      </c>
      <c r="D71" s="116">
        <v>93</v>
      </c>
      <c r="E71" s="116">
        <v>51</v>
      </c>
      <c r="F71" s="119">
        <f t="shared" si="38"/>
        <v>54.838709677419352</v>
      </c>
      <c r="H71" s="36">
        <v>26</v>
      </c>
      <c r="I71" s="115">
        <v>45393</v>
      </c>
      <c r="J71" s="33">
        <v>4</v>
      </c>
      <c r="K71" s="116">
        <v>105</v>
      </c>
      <c r="L71" s="116">
        <v>104</v>
      </c>
      <c r="M71" s="119">
        <f t="shared" si="39"/>
        <v>99.047619047619051</v>
      </c>
      <c r="O71" s="36">
        <v>26</v>
      </c>
      <c r="P71" s="115">
        <v>45394</v>
      </c>
      <c r="Q71" s="33">
        <v>2</v>
      </c>
      <c r="R71" s="116">
        <v>79</v>
      </c>
      <c r="S71" s="116">
        <v>67</v>
      </c>
      <c r="T71" s="119">
        <f t="shared" si="40"/>
        <v>84.810126582278471</v>
      </c>
    </row>
    <row r="72" spans="1:20" x14ac:dyDescent="0.25">
      <c r="A72" s="36">
        <v>27</v>
      </c>
      <c r="B72" s="115">
        <v>45398</v>
      </c>
      <c r="C72" s="33">
        <v>4</v>
      </c>
      <c r="D72" s="116">
        <v>93</v>
      </c>
      <c r="E72" s="116">
        <v>90</v>
      </c>
      <c r="F72" s="119">
        <f t="shared" si="38"/>
        <v>96.774193548387103</v>
      </c>
      <c r="H72" s="36">
        <v>27</v>
      </c>
      <c r="I72" s="115">
        <v>45338</v>
      </c>
      <c r="J72" s="33">
        <v>4</v>
      </c>
      <c r="K72" s="116">
        <v>105</v>
      </c>
      <c r="L72" s="116">
        <v>83</v>
      </c>
      <c r="M72" s="119">
        <f t="shared" si="39"/>
        <v>79.047619047619051</v>
      </c>
      <c r="O72" s="36">
        <v>27</v>
      </c>
      <c r="P72" s="115">
        <v>45338</v>
      </c>
      <c r="Q72" s="33">
        <v>2</v>
      </c>
      <c r="R72" s="116">
        <v>98</v>
      </c>
      <c r="S72" s="116">
        <v>56</v>
      </c>
      <c r="T72" s="119">
        <f t="shared" si="40"/>
        <v>57.142857142857139</v>
      </c>
    </row>
    <row r="73" spans="1:20" ht="15.75" thickBot="1" x14ac:dyDescent="0.3">
      <c r="A73" s="37">
        <v>28</v>
      </c>
      <c r="B73" s="121">
        <v>45401</v>
      </c>
      <c r="C73" s="140">
        <v>3</v>
      </c>
      <c r="D73" s="28">
        <v>93</v>
      </c>
      <c r="E73" s="28">
        <v>82</v>
      </c>
      <c r="F73" s="141">
        <f t="shared" si="38"/>
        <v>88.172043010752688</v>
      </c>
      <c r="H73" s="37">
        <v>28</v>
      </c>
      <c r="I73" s="121">
        <v>45408</v>
      </c>
      <c r="J73" s="140">
        <v>6</v>
      </c>
      <c r="K73" s="28">
        <v>105</v>
      </c>
      <c r="L73" s="28">
        <v>105</v>
      </c>
      <c r="M73" s="141">
        <f t="shared" si="39"/>
        <v>100</v>
      </c>
      <c r="O73" s="37">
        <v>28</v>
      </c>
      <c r="P73" s="121">
        <v>45401</v>
      </c>
      <c r="Q73" s="140">
        <v>3</v>
      </c>
      <c r="R73" s="28">
        <v>98</v>
      </c>
      <c r="S73" s="28">
        <v>86</v>
      </c>
      <c r="T73" s="141">
        <f t="shared" si="40"/>
        <v>87.755102040816325</v>
      </c>
    </row>
    <row r="74" spans="1:20" ht="15.75" thickBot="1" x14ac:dyDescent="0.3">
      <c r="A74" s="142"/>
      <c r="B74" s="143" t="s">
        <v>32</v>
      </c>
      <c r="C74" s="131">
        <f>SUM(C67:C73)</f>
        <v>20</v>
      </c>
      <c r="D74" s="131">
        <f>SUM(D67:D73)</f>
        <v>651</v>
      </c>
      <c r="E74" s="131">
        <f>SUM(E67:E73)</f>
        <v>565</v>
      </c>
      <c r="F74" s="144">
        <f t="shared" si="38"/>
        <v>86.789554531490026</v>
      </c>
      <c r="H74" s="142"/>
      <c r="I74" s="143" t="s">
        <v>32</v>
      </c>
      <c r="J74" s="131">
        <f>SUM(J67:J73)</f>
        <v>28</v>
      </c>
      <c r="K74" s="131">
        <f>SUM(K67:K73)</f>
        <v>735</v>
      </c>
      <c r="L74" s="131">
        <f>SUM(L67:L73)</f>
        <v>699</v>
      </c>
      <c r="M74" s="144">
        <f t="shared" si="39"/>
        <v>95.102040816326522</v>
      </c>
      <c r="O74" s="142"/>
      <c r="P74" s="143" t="s">
        <v>32</v>
      </c>
      <c r="Q74" s="131">
        <f>SUM(Q67:Q73)</f>
        <v>29</v>
      </c>
      <c r="R74" s="131">
        <f>SUM(R67:R73)</f>
        <v>667</v>
      </c>
      <c r="S74" s="131">
        <f>SUM(S67:S73)</f>
        <v>597</v>
      </c>
      <c r="T74" s="144">
        <f t="shared" si="40"/>
        <v>89.505247376311843</v>
      </c>
    </row>
    <row r="75" spans="1:20" ht="15.75" thickBot="1" x14ac:dyDescent="0.3">
      <c r="B75" s="97" t="s">
        <v>3</v>
      </c>
      <c r="I75" s="97" t="s">
        <v>5</v>
      </c>
      <c r="J75" s="1"/>
      <c r="K75" s="1"/>
      <c r="M75" s="1"/>
    </row>
    <row r="76" spans="1:20" ht="15.75" thickBot="1" x14ac:dyDescent="0.3">
      <c r="A76" s="145" t="s">
        <v>31</v>
      </c>
      <c r="B76" s="95" t="s">
        <v>6</v>
      </c>
      <c r="C76" s="102" t="s">
        <v>27</v>
      </c>
      <c r="D76" s="103" t="s">
        <v>28</v>
      </c>
      <c r="E76" s="103" t="s">
        <v>29</v>
      </c>
      <c r="F76" s="104" t="s">
        <v>30</v>
      </c>
      <c r="H76" s="145" t="s">
        <v>31</v>
      </c>
      <c r="I76" s="95" t="s">
        <v>6</v>
      </c>
      <c r="J76" s="102" t="s">
        <v>27</v>
      </c>
      <c r="K76" s="103" t="s">
        <v>28</v>
      </c>
      <c r="L76" s="103" t="s">
        <v>29</v>
      </c>
      <c r="M76" s="104" t="s">
        <v>30</v>
      </c>
    </row>
    <row r="77" spans="1:20" x14ac:dyDescent="0.25">
      <c r="A77" s="35">
        <v>1</v>
      </c>
      <c r="B77" s="138">
        <v>45176</v>
      </c>
      <c r="C77" s="139">
        <v>2</v>
      </c>
      <c r="D77" s="34">
        <v>111</v>
      </c>
      <c r="E77" s="149">
        <v>93</v>
      </c>
      <c r="F77" s="150">
        <f>E77/D77*100</f>
        <v>83.78378378378379</v>
      </c>
      <c r="H77" s="35">
        <v>1</v>
      </c>
      <c r="I77" s="138">
        <v>45177</v>
      </c>
      <c r="J77" s="139">
        <v>2</v>
      </c>
      <c r="K77" s="34">
        <v>111</v>
      </c>
      <c r="L77" s="34">
        <v>99</v>
      </c>
      <c r="M77" s="150">
        <f>L77/K77*100</f>
        <v>89.189189189189193</v>
      </c>
    </row>
    <row r="78" spans="1:20" x14ac:dyDescent="0.25">
      <c r="A78" s="36">
        <v>2</v>
      </c>
      <c r="B78" s="115">
        <v>45184</v>
      </c>
      <c r="C78" s="33">
        <v>2</v>
      </c>
      <c r="D78" s="116">
        <v>105</v>
      </c>
      <c r="E78" s="151">
        <v>71</v>
      </c>
      <c r="F78" s="152">
        <f t="shared" ref="F78:F83" si="41">E78/D78*100</f>
        <v>67.61904761904762</v>
      </c>
      <c r="H78" s="36">
        <v>2</v>
      </c>
      <c r="I78" s="115">
        <v>45184</v>
      </c>
      <c r="J78" s="33">
        <v>2</v>
      </c>
      <c r="K78" s="116">
        <v>89</v>
      </c>
      <c r="L78" s="116">
        <v>76</v>
      </c>
      <c r="M78" s="152">
        <f t="shared" ref="M78:M83" si="42">L78/K78*100</f>
        <v>85.393258426966284</v>
      </c>
    </row>
    <row r="79" spans="1:20" x14ac:dyDescent="0.25">
      <c r="A79" s="36">
        <v>3</v>
      </c>
      <c r="B79" s="115">
        <v>45191</v>
      </c>
      <c r="C79" s="33">
        <v>4</v>
      </c>
      <c r="D79" s="116">
        <v>111</v>
      </c>
      <c r="E79" s="151">
        <v>108</v>
      </c>
      <c r="F79" s="152">
        <f t="shared" si="41"/>
        <v>97.297297297297305</v>
      </c>
      <c r="H79" s="36">
        <v>3</v>
      </c>
      <c r="I79" s="115">
        <v>45188</v>
      </c>
      <c r="J79" s="33">
        <v>2</v>
      </c>
      <c r="K79" s="116">
        <v>89</v>
      </c>
      <c r="L79" s="116">
        <v>78</v>
      </c>
      <c r="M79" s="152">
        <f t="shared" si="42"/>
        <v>87.640449438202253</v>
      </c>
    </row>
    <row r="80" spans="1:20" x14ac:dyDescent="0.25">
      <c r="A80" s="36">
        <v>4</v>
      </c>
      <c r="B80" s="115">
        <v>45198</v>
      </c>
      <c r="C80" s="33">
        <v>2</v>
      </c>
      <c r="D80" s="116">
        <v>91</v>
      </c>
      <c r="E80" s="151">
        <v>79</v>
      </c>
      <c r="F80" s="152">
        <f t="shared" si="41"/>
        <v>86.813186813186817</v>
      </c>
      <c r="H80" s="36">
        <v>4</v>
      </c>
      <c r="I80" s="115">
        <v>45198</v>
      </c>
      <c r="J80" s="33">
        <v>5</v>
      </c>
      <c r="K80" s="116">
        <v>93</v>
      </c>
      <c r="L80" s="116">
        <v>93</v>
      </c>
      <c r="M80" s="164">
        <f t="shared" si="42"/>
        <v>100</v>
      </c>
    </row>
    <row r="81" spans="1:13" x14ac:dyDescent="0.25">
      <c r="A81" s="36">
        <v>5</v>
      </c>
      <c r="B81" s="115">
        <v>45205</v>
      </c>
      <c r="C81" s="33">
        <v>2</v>
      </c>
      <c r="D81" s="116">
        <v>105</v>
      </c>
      <c r="E81" s="151">
        <v>88</v>
      </c>
      <c r="F81" s="152">
        <f t="shared" si="41"/>
        <v>83.80952380952381</v>
      </c>
      <c r="H81" s="36">
        <v>5</v>
      </c>
      <c r="I81" s="115">
        <v>45205</v>
      </c>
      <c r="J81" s="33">
        <v>4</v>
      </c>
      <c r="K81" s="116">
        <v>93</v>
      </c>
      <c r="L81" s="116">
        <v>90</v>
      </c>
      <c r="M81" s="152">
        <f t="shared" si="42"/>
        <v>96.774193548387103</v>
      </c>
    </row>
    <row r="82" spans="1:13" x14ac:dyDescent="0.25">
      <c r="A82" s="36">
        <v>6</v>
      </c>
      <c r="B82" s="115">
        <v>45212</v>
      </c>
      <c r="C82" s="33">
        <v>4</v>
      </c>
      <c r="D82" s="116">
        <v>109</v>
      </c>
      <c r="E82" s="151">
        <v>98</v>
      </c>
      <c r="F82" s="152">
        <f t="shared" si="41"/>
        <v>89.908256880733944</v>
      </c>
      <c r="H82" s="36">
        <v>6</v>
      </c>
      <c r="I82" s="115">
        <v>45211</v>
      </c>
      <c r="J82" s="33">
        <v>2</v>
      </c>
      <c r="K82" s="116">
        <v>93</v>
      </c>
      <c r="L82" s="116">
        <v>75</v>
      </c>
      <c r="M82" s="152">
        <f t="shared" si="42"/>
        <v>80.645161290322577</v>
      </c>
    </row>
    <row r="83" spans="1:13" ht="15.75" thickBot="1" x14ac:dyDescent="0.3">
      <c r="A83" s="125">
        <v>7</v>
      </c>
      <c r="B83" s="126">
        <v>45226</v>
      </c>
      <c r="C83" s="122">
        <v>6</v>
      </c>
      <c r="D83" s="123">
        <v>111</v>
      </c>
      <c r="E83" s="153">
        <v>111</v>
      </c>
      <c r="F83" s="167">
        <f t="shared" si="41"/>
        <v>100</v>
      </c>
      <c r="H83" s="125">
        <v>7</v>
      </c>
      <c r="I83" s="126">
        <v>45226</v>
      </c>
      <c r="J83" s="122">
        <v>4</v>
      </c>
      <c r="K83" s="123">
        <v>93</v>
      </c>
      <c r="L83" s="123">
        <v>85</v>
      </c>
      <c r="M83" s="154">
        <f t="shared" si="42"/>
        <v>91.397849462365585</v>
      </c>
    </row>
    <row r="84" spans="1:13" ht="15.75" thickBot="1" x14ac:dyDescent="0.3">
      <c r="A84" s="127"/>
      <c r="B84" s="97" t="s">
        <v>32</v>
      </c>
      <c r="C84" s="128">
        <f>SUM(C77:C83)</f>
        <v>22</v>
      </c>
      <c r="D84" s="129">
        <f>SUM(D77:D83)</f>
        <v>743</v>
      </c>
      <c r="E84" s="146">
        <f>SUM(E77:E83)</f>
        <v>648</v>
      </c>
      <c r="F84" s="147">
        <f>E84/D84*100</f>
        <v>87.213997308209954</v>
      </c>
      <c r="G84" s="101"/>
      <c r="H84" s="127"/>
      <c r="I84" s="97" t="s">
        <v>32</v>
      </c>
      <c r="J84" s="128">
        <f>SUM(J77:J83)</f>
        <v>21</v>
      </c>
      <c r="K84" s="129">
        <f>SUM(K77:K83)</f>
        <v>661</v>
      </c>
      <c r="L84" s="146">
        <f>SUM(L77:L83)</f>
        <v>596</v>
      </c>
      <c r="M84" s="147">
        <f>L84/K84*100</f>
        <v>90.166414523449319</v>
      </c>
    </row>
    <row r="85" spans="1:13" ht="15.75" thickBot="1" x14ac:dyDescent="0.3">
      <c r="A85" s="133" t="s">
        <v>31</v>
      </c>
      <c r="B85" s="134" t="s">
        <v>7</v>
      </c>
      <c r="C85" s="135" t="s">
        <v>27</v>
      </c>
      <c r="D85" s="136" t="s">
        <v>28</v>
      </c>
      <c r="E85" s="136" t="s">
        <v>29</v>
      </c>
      <c r="F85" s="137" t="s">
        <v>30</v>
      </c>
      <c r="H85" s="133" t="s">
        <v>31</v>
      </c>
      <c r="I85" s="134" t="s">
        <v>7</v>
      </c>
      <c r="J85" s="135" t="s">
        <v>27</v>
      </c>
      <c r="K85" s="136" t="s">
        <v>28</v>
      </c>
      <c r="L85" s="136" t="s">
        <v>29</v>
      </c>
      <c r="M85" s="137" t="s">
        <v>30</v>
      </c>
    </row>
    <row r="86" spans="1:13" x14ac:dyDescent="0.25">
      <c r="A86" s="35">
        <v>8</v>
      </c>
      <c r="B86" s="138">
        <v>45233</v>
      </c>
      <c r="C86" s="139">
        <v>2</v>
      </c>
      <c r="D86" s="34">
        <v>103</v>
      </c>
      <c r="E86" s="34">
        <v>87</v>
      </c>
      <c r="F86" s="112">
        <f>E86/D86*100</f>
        <v>84.466019417475721</v>
      </c>
      <c r="H86" s="35">
        <v>8</v>
      </c>
      <c r="I86" s="138">
        <v>45233</v>
      </c>
      <c r="J86" s="139">
        <v>1</v>
      </c>
      <c r="K86" s="34">
        <v>93</v>
      </c>
      <c r="L86" s="34">
        <v>84</v>
      </c>
      <c r="M86" s="113">
        <f>L86/K86*100</f>
        <v>90.322580645161281</v>
      </c>
    </row>
    <row r="87" spans="1:13" x14ac:dyDescent="0.25">
      <c r="A87" s="36">
        <v>9</v>
      </c>
      <c r="B87" s="115">
        <v>45240</v>
      </c>
      <c r="C87" s="33">
        <v>4</v>
      </c>
      <c r="D87" s="116">
        <v>111</v>
      </c>
      <c r="E87" s="116">
        <v>103</v>
      </c>
      <c r="F87" s="119">
        <f t="shared" ref="F87:F92" si="43">E87/D87*100</f>
        <v>92.792792792792795</v>
      </c>
      <c r="H87" s="36">
        <v>9</v>
      </c>
      <c r="I87" s="115">
        <v>45240</v>
      </c>
      <c r="J87" s="33">
        <v>0</v>
      </c>
      <c r="K87" s="116">
        <v>93</v>
      </c>
      <c r="L87" s="116">
        <v>67</v>
      </c>
      <c r="M87" s="119">
        <f t="shared" ref="M87:M92" si="44">L87/K87*100</f>
        <v>72.043010752688176</v>
      </c>
    </row>
    <row r="88" spans="1:13" x14ac:dyDescent="0.25">
      <c r="A88" s="36">
        <v>10</v>
      </c>
      <c r="B88" s="115">
        <v>45247</v>
      </c>
      <c r="C88" s="33">
        <v>4</v>
      </c>
      <c r="D88" s="116">
        <v>111</v>
      </c>
      <c r="E88" s="116">
        <v>101</v>
      </c>
      <c r="F88" s="119">
        <f t="shared" si="43"/>
        <v>90.990990990990994</v>
      </c>
      <c r="H88" s="36">
        <v>10</v>
      </c>
      <c r="I88" s="115">
        <v>45247</v>
      </c>
      <c r="J88" s="33">
        <v>6</v>
      </c>
      <c r="K88" s="116">
        <v>93</v>
      </c>
      <c r="L88" s="116">
        <v>93</v>
      </c>
      <c r="M88" s="119">
        <f t="shared" si="44"/>
        <v>100</v>
      </c>
    </row>
    <row r="89" spans="1:13" x14ac:dyDescent="0.25">
      <c r="A89" s="36">
        <v>11</v>
      </c>
      <c r="B89" s="115">
        <v>45251</v>
      </c>
      <c r="C89" s="33">
        <v>4</v>
      </c>
      <c r="D89" s="116">
        <v>111</v>
      </c>
      <c r="E89" s="116">
        <v>104</v>
      </c>
      <c r="F89" s="119">
        <f t="shared" si="43"/>
        <v>93.693693693693689</v>
      </c>
      <c r="H89" s="36">
        <v>11</v>
      </c>
      <c r="I89" s="115">
        <v>45253</v>
      </c>
      <c r="J89" s="33">
        <v>0</v>
      </c>
      <c r="K89" s="116">
        <v>93</v>
      </c>
      <c r="L89" s="116">
        <v>62</v>
      </c>
      <c r="M89" s="119">
        <f t="shared" si="44"/>
        <v>66.666666666666657</v>
      </c>
    </row>
    <row r="90" spans="1:13" x14ac:dyDescent="0.25">
      <c r="A90" s="36">
        <v>12</v>
      </c>
      <c r="B90" s="115">
        <v>45261</v>
      </c>
      <c r="C90" s="33">
        <v>2</v>
      </c>
      <c r="D90" s="116">
        <v>111</v>
      </c>
      <c r="E90" s="116">
        <v>90</v>
      </c>
      <c r="F90" s="119">
        <f t="shared" si="43"/>
        <v>81.081081081081081</v>
      </c>
      <c r="H90" s="36">
        <v>12</v>
      </c>
      <c r="I90" s="115">
        <v>45261</v>
      </c>
      <c r="J90" s="33">
        <v>4</v>
      </c>
      <c r="K90" s="116">
        <v>93</v>
      </c>
      <c r="L90" s="116">
        <v>81</v>
      </c>
      <c r="M90" s="117">
        <f t="shared" si="44"/>
        <v>87.096774193548384</v>
      </c>
    </row>
    <row r="91" spans="1:13" x14ac:dyDescent="0.25">
      <c r="A91" s="36">
        <v>13</v>
      </c>
      <c r="B91" s="115">
        <v>45267</v>
      </c>
      <c r="C91" s="33">
        <v>2</v>
      </c>
      <c r="D91" s="116">
        <v>111</v>
      </c>
      <c r="E91" s="116">
        <v>94</v>
      </c>
      <c r="F91" s="119">
        <f t="shared" si="43"/>
        <v>84.684684684684683</v>
      </c>
      <c r="H91" s="36">
        <v>13</v>
      </c>
      <c r="I91" s="115">
        <v>45268</v>
      </c>
      <c r="J91" s="33">
        <v>2</v>
      </c>
      <c r="K91" s="116">
        <v>93</v>
      </c>
      <c r="L91" s="116">
        <v>88</v>
      </c>
      <c r="M91" s="119">
        <f t="shared" si="44"/>
        <v>94.623655913978496</v>
      </c>
    </row>
    <row r="92" spans="1:13" ht="15.75" thickBot="1" x14ac:dyDescent="0.3">
      <c r="A92" s="37">
        <v>14</v>
      </c>
      <c r="B92" s="121">
        <v>45337</v>
      </c>
      <c r="C92" s="140">
        <v>2</v>
      </c>
      <c r="D92" s="28">
        <v>106</v>
      </c>
      <c r="E92" s="28">
        <v>84</v>
      </c>
      <c r="F92" s="141">
        <f t="shared" si="43"/>
        <v>79.245283018867923</v>
      </c>
      <c r="H92" s="37">
        <v>14</v>
      </c>
      <c r="I92" s="121">
        <v>45302</v>
      </c>
      <c r="J92" s="140">
        <v>2</v>
      </c>
      <c r="K92" s="28">
        <v>95</v>
      </c>
      <c r="L92" s="28">
        <v>84</v>
      </c>
      <c r="M92" s="141">
        <f t="shared" si="44"/>
        <v>88.421052631578945</v>
      </c>
    </row>
    <row r="93" spans="1:13" ht="15.75" thickBot="1" x14ac:dyDescent="0.3">
      <c r="A93" s="142"/>
      <c r="B93" s="143" t="s">
        <v>32</v>
      </c>
      <c r="C93" s="131">
        <f>SUM(C86:C92)</f>
        <v>20</v>
      </c>
      <c r="D93" s="131">
        <f t="shared" ref="D93" si="45">SUM(D86:D92)</f>
        <v>764</v>
      </c>
      <c r="E93" s="131">
        <f t="shared" ref="E93" si="46">SUM(E86:E92)</f>
        <v>663</v>
      </c>
      <c r="F93" s="144">
        <f>E93/D93*100</f>
        <v>86.78010471204189</v>
      </c>
      <c r="H93" s="142"/>
      <c r="I93" s="155" t="s">
        <v>25</v>
      </c>
      <c r="J93" s="131">
        <f>SUM(J86:J92)</f>
        <v>15</v>
      </c>
      <c r="K93" s="131">
        <f t="shared" ref="K93" si="47">SUM(K86:K92)</f>
        <v>653</v>
      </c>
      <c r="L93" s="131">
        <f t="shared" ref="L93" si="48">SUM(L86:L92)</f>
        <v>559</v>
      </c>
      <c r="M93" s="144">
        <f>L93/K93*100</f>
        <v>85.604900459418062</v>
      </c>
    </row>
    <row r="94" spans="1:13" ht="15.75" thickBot="1" x14ac:dyDescent="0.3">
      <c r="A94" s="145" t="s">
        <v>31</v>
      </c>
      <c r="B94" s="95" t="s">
        <v>16</v>
      </c>
      <c r="C94" s="102" t="s">
        <v>27</v>
      </c>
      <c r="D94" s="103" t="s">
        <v>28</v>
      </c>
      <c r="E94" s="103" t="s">
        <v>29</v>
      </c>
      <c r="F94" s="104" t="s">
        <v>30</v>
      </c>
      <c r="H94" s="145" t="s">
        <v>31</v>
      </c>
      <c r="I94" s="95" t="s">
        <v>16</v>
      </c>
      <c r="J94" s="102" t="s">
        <v>27</v>
      </c>
      <c r="K94" s="103" t="s">
        <v>28</v>
      </c>
      <c r="L94" s="103" t="s">
        <v>29</v>
      </c>
      <c r="M94" s="104" t="s">
        <v>30</v>
      </c>
    </row>
    <row r="95" spans="1:13" x14ac:dyDescent="0.25">
      <c r="A95" s="35">
        <v>15</v>
      </c>
      <c r="B95" s="138">
        <v>45309</v>
      </c>
      <c r="C95" s="139">
        <v>6</v>
      </c>
      <c r="D95" s="34">
        <v>116</v>
      </c>
      <c r="E95" s="34">
        <v>116</v>
      </c>
      <c r="F95" s="112">
        <f>E95/D95*100</f>
        <v>100</v>
      </c>
      <c r="H95" s="35">
        <v>15</v>
      </c>
      <c r="I95" s="138">
        <v>45310</v>
      </c>
      <c r="J95" s="139">
        <v>2</v>
      </c>
      <c r="K95" s="34">
        <v>95</v>
      </c>
      <c r="L95" s="34">
        <v>80</v>
      </c>
      <c r="M95" s="112">
        <f>L95/K95*100</f>
        <v>84.210526315789465</v>
      </c>
    </row>
    <row r="96" spans="1:13" x14ac:dyDescent="0.25">
      <c r="A96" s="36">
        <v>16</v>
      </c>
      <c r="B96" s="115">
        <v>45317</v>
      </c>
      <c r="C96" s="33">
        <v>4</v>
      </c>
      <c r="D96" s="116">
        <v>116</v>
      </c>
      <c r="E96" s="116">
        <v>112</v>
      </c>
      <c r="F96" s="119">
        <f t="shared" ref="F96:F101" si="49">E96/D96*100</f>
        <v>96.551724137931032</v>
      </c>
      <c r="H96" s="36">
        <v>16</v>
      </c>
      <c r="I96" s="115">
        <v>45317</v>
      </c>
      <c r="J96" s="33">
        <v>6</v>
      </c>
      <c r="K96" s="116">
        <v>95</v>
      </c>
      <c r="L96" s="116">
        <v>95</v>
      </c>
      <c r="M96" s="119">
        <f t="shared" ref="M96:M101" si="50">L96/K96*100</f>
        <v>100</v>
      </c>
    </row>
    <row r="97" spans="1:13" x14ac:dyDescent="0.25">
      <c r="A97" s="36">
        <v>17</v>
      </c>
      <c r="B97" s="115">
        <v>45324</v>
      </c>
      <c r="C97" s="33">
        <v>2</v>
      </c>
      <c r="D97" s="116">
        <v>116</v>
      </c>
      <c r="E97" s="116">
        <v>106</v>
      </c>
      <c r="F97" s="117">
        <f t="shared" si="49"/>
        <v>91.379310344827587</v>
      </c>
      <c r="H97" s="36">
        <v>17</v>
      </c>
      <c r="I97" s="115">
        <v>45321</v>
      </c>
      <c r="J97" s="33">
        <v>6</v>
      </c>
      <c r="K97" s="116">
        <v>95</v>
      </c>
      <c r="L97" s="116">
        <v>95</v>
      </c>
      <c r="M97" s="119">
        <f t="shared" si="50"/>
        <v>100</v>
      </c>
    </row>
    <row r="98" spans="1:13" x14ac:dyDescent="0.25">
      <c r="A98" s="36">
        <v>18</v>
      </c>
      <c r="B98" s="115">
        <v>45330</v>
      </c>
      <c r="C98" s="33">
        <v>2</v>
      </c>
      <c r="D98" s="116">
        <v>116</v>
      </c>
      <c r="E98" s="116">
        <v>106</v>
      </c>
      <c r="F98" s="119">
        <f t="shared" si="49"/>
        <v>91.379310344827587</v>
      </c>
      <c r="H98" s="36">
        <v>18</v>
      </c>
      <c r="I98" s="115">
        <v>45327</v>
      </c>
      <c r="J98" s="33">
        <v>2</v>
      </c>
      <c r="K98" s="116">
        <v>95</v>
      </c>
      <c r="L98" s="116">
        <v>89</v>
      </c>
      <c r="M98" s="119">
        <f t="shared" si="50"/>
        <v>93.684210526315795</v>
      </c>
    </row>
    <row r="99" spans="1:13" x14ac:dyDescent="0.25">
      <c r="A99" s="36">
        <v>19</v>
      </c>
      <c r="B99" s="115">
        <v>45342</v>
      </c>
      <c r="C99" s="33">
        <v>4</v>
      </c>
      <c r="D99" s="116">
        <v>106</v>
      </c>
      <c r="E99" s="116">
        <v>105</v>
      </c>
      <c r="F99" s="119">
        <f t="shared" si="49"/>
        <v>99.056603773584911</v>
      </c>
      <c r="H99" s="36">
        <v>19</v>
      </c>
      <c r="I99" s="115">
        <v>45342</v>
      </c>
      <c r="J99" s="33">
        <v>4</v>
      </c>
      <c r="K99" s="116">
        <v>95</v>
      </c>
      <c r="L99" s="116">
        <v>88</v>
      </c>
      <c r="M99" s="119">
        <f t="shared" si="50"/>
        <v>92.631578947368425</v>
      </c>
    </row>
    <row r="100" spans="1:13" x14ac:dyDescent="0.25">
      <c r="A100" s="36">
        <v>20</v>
      </c>
      <c r="B100" s="115">
        <v>103</v>
      </c>
      <c r="C100" s="33">
        <v>4</v>
      </c>
      <c r="D100" s="116">
        <v>116</v>
      </c>
      <c r="E100" s="116">
        <v>97</v>
      </c>
      <c r="F100" s="119">
        <f t="shared" si="49"/>
        <v>83.620689655172413</v>
      </c>
      <c r="H100" s="36">
        <v>20</v>
      </c>
      <c r="I100" s="115">
        <v>45351</v>
      </c>
      <c r="J100" s="33">
        <v>5</v>
      </c>
      <c r="K100" s="116">
        <v>95</v>
      </c>
      <c r="L100" s="116">
        <v>95</v>
      </c>
      <c r="M100" s="119">
        <f t="shared" si="50"/>
        <v>100</v>
      </c>
    </row>
    <row r="101" spans="1:13" ht="15.75" thickBot="1" x14ac:dyDescent="0.3">
      <c r="A101" s="37">
        <v>21</v>
      </c>
      <c r="B101" s="121">
        <v>45359</v>
      </c>
      <c r="C101" s="140">
        <v>6</v>
      </c>
      <c r="D101" s="28">
        <v>93</v>
      </c>
      <c r="E101" s="28">
        <v>93</v>
      </c>
      <c r="F101" s="141">
        <f t="shared" si="49"/>
        <v>100</v>
      </c>
      <c r="H101" s="37">
        <v>21</v>
      </c>
      <c r="I101" s="121">
        <v>45359</v>
      </c>
      <c r="J101" s="140">
        <v>4</v>
      </c>
      <c r="K101" s="28">
        <v>95</v>
      </c>
      <c r="L101" s="28">
        <v>83</v>
      </c>
      <c r="M101" s="141">
        <f t="shared" si="50"/>
        <v>87.368421052631589</v>
      </c>
    </row>
    <row r="102" spans="1:13" ht="15.75" thickBot="1" x14ac:dyDescent="0.3">
      <c r="A102" s="142"/>
      <c r="B102" s="143" t="s">
        <v>32</v>
      </c>
      <c r="C102" s="131">
        <f>SUM(C95:C101)</f>
        <v>28</v>
      </c>
      <c r="D102" s="131">
        <f t="shared" ref="D102" si="51">SUM(D95:D101)</f>
        <v>779</v>
      </c>
      <c r="E102" s="131">
        <f t="shared" ref="E102" si="52">SUM(E95:E101)</f>
        <v>735</v>
      </c>
      <c r="F102" s="144">
        <f>E102/D102*100</f>
        <v>94.351732991014131</v>
      </c>
      <c r="H102" s="142"/>
      <c r="I102" s="143" t="s">
        <v>32</v>
      </c>
      <c r="J102" s="131">
        <f>SUM(J95:J101)</f>
        <v>29</v>
      </c>
      <c r="K102" s="131">
        <f t="shared" ref="K102" si="53">SUM(K95:K101)</f>
        <v>665</v>
      </c>
      <c r="L102" s="131">
        <f t="shared" ref="L102" si="54">SUM(L95:L101)</f>
        <v>625</v>
      </c>
      <c r="M102" s="144">
        <f>L102/K102*100</f>
        <v>93.984962406015043</v>
      </c>
    </row>
    <row r="103" spans="1:13" ht="15.75" thickBot="1" x14ac:dyDescent="0.3">
      <c r="A103" s="145" t="s">
        <v>31</v>
      </c>
      <c r="B103" s="95" t="s">
        <v>17</v>
      </c>
      <c r="C103" s="102" t="s">
        <v>27</v>
      </c>
      <c r="D103" s="103" t="s">
        <v>28</v>
      </c>
      <c r="E103" s="103" t="s">
        <v>29</v>
      </c>
      <c r="F103" s="104" t="s">
        <v>30</v>
      </c>
      <c r="H103" s="145" t="s">
        <v>31</v>
      </c>
      <c r="I103" s="95" t="s">
        <v>17</v>
      </c>
      <c r="J103" s="102" t="s">
        <v>27</v>
      </c>
      <c r="K103" s="103" t="s">
        <v>28</v>
      </c>
      <c r="L103" s="103" t="s">
        <v>29</v>
      </c>
      <c r="M103" s="104" t="s">
        <v>30</v>
      </c>
    </row>
    <row r="104" spans="1:13" x14ac:dyDescent="0.25">
      <c r="A104" s="35">
        <v>22</v>
      </c>
      <c r="B104" s="138">
        <v>45366</v>
      </c>
      <c r="C104" s="139">
        <v>4</v>
      </c>
      <c r="D104" s="34">
        <v>103</v>
      </c>
      <c r="E104" s="34">
        <v>93</v>
      </c>
      <c r="F104" s="112">
        <f>E104/D104*100</f>
        <v>90.291262135922338</v>
      </c>
      <c r="H104" s="35">
        <v>22</v>
      </c>
      <c r="I104" s="138">
        <v>45366</v>
      </c>
      <c r="J104" s="139">
        <v>0</v>
      </c>
      <c r="K104" s="34">
        <v>95</v>
      </c>
      <c r="L104" s="34">
        <v>73</v>
      </c>
      <c r="M104" s="112">
        <f>L104/K104*100</f>
        <v>76.84210526315789</v>
      </c>
    </row>
    <row r="105" spans="1:13" x14ac:dyDescent="0.25">
      <c r="A105" s="36">
        <v>23</v>
      </c>
      <c r="B105" s="115">
        <v>45373</v>
      </c>
      <c r="C105" s="33">
        <v>0</v>
      </c>
      <c r="D105" s="116">
        <v>116</v>
      </c>
      <c r="E105" s="116">
        <v>94</v>
      </c>
      <c r="F105" s="119">
        <f t="shared" ref="F105:F110" si="55">E105/D105*100</f>
        <v>81.034482758620683</v>
      </c>
      <c r="H105" s="36">
        <v>23</v>
      </c>
      <c r="I105" s="115">
        <v>45369</v>
      </c>
      <c r="J105" s="33">
        <v>4</v>
      </c>
      <c r="K105" s="116">
        <v>95</v>
      </c>
      <c r="L105" s="116">
        <v>93</v>
      </c>
      <c r="M105" s="119">
        <f t="shared" ref="M105:M110" si="56">L105/K105*100</f>
        <v>97.894736842105274</v>
      </c>
    </row>
    <row r="106" spans="1:13" x14ac:dyDescent="0.25">
      <c r="A106" s="36">
        <v>24</v>
      </c>
      <c r="B106" s="115">
        <v>45380</v>
      </c>
      <c r="C106" s="33">
        <v>0</v>
      </c>
      <c r="D106" s="116">
        <v>116</v>
      </c>
      <c r="E106" s="116">
        <v>89</v>
      </c>
      <c r="F106" s="119">
        <f t="shared" si="55"/>
        <v>76.724137931034491</v>
      </c>
      <c r="H106" s="36">
        <v>24</v>
      </c>
      <c r="I106" s="115">
        <v>45380</v>
      </c>
      <c r="J106" s="33">
        <v>4</v>
      </c>
      <c r="K106" s="116">
        <v>95</v>
      </c>
      <c r="L106" s="116">
        <v>93</v>
      </c>
      <c r="M106" s="119">
        <f t="shared" si="56"/>
        <v>97.894736842105274</v>
      </c>
    </row>
    <row r="107" spans="1:13" x14ac:dyDescent="0.25">
      <c r="A107" s="36">
        <v>25</v>
      </c>
      <c r="B107" s="115">
        <v>45384</v>
      </c>
      <c r="C107" s="33">
        <v>3</v>
      </c>
      <c r="D107" s="116">
        <v>116</v>
      </c>
      <c r="E107" s="116">
        <v>109</v>
      </c>
      <c r="F107" s="119">
        <f t="shared" si="55"/>
        <v>93.965517241379317</v>
      </c>
      <c r="H107" s="36">
        <v>25</v>
      </c>
      <c r="I107" s="115">
        <v>45386</v>
      </c>
      <c r="J107" s="33">
        <v>5</v>
      </c>
      <c r="K107" s="116">
        <v>95</v>
      </c>
      <c r="L107" s="116">
        <v>95</v>
      </c>
      <c r="M107" s="119">
        <f t="shared" si="56"/>
        <v>100</v>
      </c>
    </row>
    <row r="108" spans="1:13" x14ac:dyDescent="0.25">
      <c r="A108" s="36">
        <v>26</v>
      </c>
      <c r="B108" s="115">
        <v>45338</v>
      </c>
      <c r="C108" s="33">
        <v>2</v>
      </c>
      <c r="D108" s="116">
        <v>116</v>
      </c>
      <c r="E108" s="116">
        <v>107</v>
      </c>
      <c r="F108" s="119">
        <f t="shared" si="55"/>
        <v>92.241379310344826</v>
      </c>
      <c r="H108" s="36">
        <v>26</v>
      </c>
      <c r="I108" s="115">
        <v>45338</v>
      </c>
      <c r="J108" s="33">
        <v>4</v>
      </c>
      <c r="K108" s="116">
        <v>95</v>
      </c>
      <c r="L108" s="116">
        <v>83</v>
      </c>
      <c r="M108" s="119">
        <f t="shared" si="56"/>
        <v>87.368421052631589</v>
      </c>
    </row>
    <row r="109" spans="1:13" x14ac:dyDescent="0.25">
      <c r="A109" s="36">
        <v>27</v>
      </c>
      <c r="B109" s="115">
        <v>45400</v>
      </c>
      <c r="C109" s="33">
        <v>2</v>
      </c>
      <c r="D109" s="116">
        <v>116</v>
      </c>
      <c r="E109" s="116">
        <v>104</v>
      </c>
      <c r="F109" s="119">
        <f t="shared" si="55"/>
        <v>89.65517241379311</v>
      </c>
      <c r="H109" s="36">
        <v>27</v>
      </c>
      <c r="I109" s="115">
        <v>45401</v>
      </c>
      <c r="J109" s="33">
        <v>0</v>
      </c>
      <c r="K109" s="116">
        <v>91</v>
      </c>
      <c r="L109" s="116">
        <v>50</v>
      </c>
      <c r="M109" s="119">
        <f t="shared" si="56"/>
        <v>54.945054945054949</v>
      </c>
    </row>
    <row r="110" spans="1:13" ht="15.75" thickBot="1" x14ac:dyDescent="0.3">
      <c r="A110" s="37">
        <v>28</v>
      </c>
      <c r="B110" s="121">
        <v>45407</v>
      </c>
      <c r="C110" s="140">
        <v>2</v>
      </c>
      <c r="D110" s="28">
        <v>106</v>
      </c>
      <c r="E110" s="28">
        <v>81</v>
      </c>
      <c r="F110" s="141">
        <f t="shared" si="55"/>
        <v>76.415094339622641</v>
      </c>
      <c r="H110" s="37">
        <v>28</v>
      </c>
      <c r="I110" s="121">
        <v>45407</v>
      </c>
      <c r="J110" s="140">
        <v>2</v>
      </c>
      <c r="K110" s="28">
        <v>95</v>
      </c>
      <c r="L110" s="28">
        <v>80</v>
      </c>
      <c r="M110" s="141">
        <f t="shared" si="56"/>
        <v>84.210526315789465</v>
      </c>
    </row>
    <row r="111" spans="1:13" ht="15.75" thickBot="1" x14ac:dyDescent="0.3">
      <c r="A111" s="142"/>
      <c r="B111" s="143" t="s">
        <v>32</v>
      </c>
      <c r="C111" s="131">
        <f>SUM(C104:C110)</f>
        <v>13</v>
      </c>
      <c r="D111" s="131">
        <f t="shared" ref="D111" si="57">SUM(D104:D110)</f>
        <v>789</v>
      </c>
      <c r="E111" s="131">
        <f t="shared" ref="E111" si="58">SUM(E104:E110)</f>
        <v>677</v>
      </c>
      <c r="F111" s="132">
        <f>E111/D111*100</f>
        <v>85.804816223067178</v>
      </c>
      <c r="H111" s="142"/>
      <c r="I111" s="143" t="s">
        <v>32</v>
      </c>
      <c r="J111" s="131">
        <f>SUM(J104:J110)</f>
        <v>19</v>
      </c>
      <c r="K111" s="131">
        <f t="shared" ref="K111" si="59">SUM(K104:K110)</f>
        <v>661</v>
      </c>
      <c r="L111" s="131">
        <f t="shared" ref="L111" si="60">SUM(L104:L110)</f>
        <v>567</v>
      </c>
      <c r="M111" s="132">
        <f>L111/K111*100</f>
        <v>85.779122541603641</v>
      </c>
    </row>
  </sheetData>
  <pageMargins left="0.51181102362204722" right="0.51181102362204722" top="0.35433070866141736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stand  </vt:lpstr>
      <vt:lpstr>stand per periode uitgewerkt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Ubbink</dc:creator>
  <cp:lastModifiedBy>Fred Kousbroek</cp:lastModifiedBy>
  <cp:lastPrinted>2022-11-15T16:12:04Z</cp:lastPrinted>
  <dcterms:created xsi:type="dcterms:W3CDTF">2019-10-16T22:15:51Z</dcterms:created>
  <dcterms:modified xsi:type="dcterms:W3CDTF">2024-04-27T09:16:56Z</dcterms:modified>
</cp:coreProperties>
</file>